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ismpc-my.sharepoint.com/personal/anurag_pandey_ismp_ca/Documents/"/>
    </mc:Choice>
  </mc:AlternateContent>
  <xr:revisionPtr revIDLastSave="0" documentId="8_{BF104101-BFD0-490F-A1E6-7CD6CAA879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uick Entry" sheetId="8" r:id="rId1"/>
    <sheet name="Instructions" sheetId="1" r:id="rId2"/>
    <sheet name="Settings" sheetId="2" r:id="rId3"/>
    <sheet name="Lookups" sheetId="3" r:id="rId4"/>
    <sheet name="Full Data" sheetId="4" r:id="rId5"/>
    <sheet name="Weekly Summary" sheetId="5" r:id="rId6"/>
    <sheet name="Dashboard" sheetId="6" r:id="rId7"/>
    <sheet name="Sources" sheetId="7" r:id="rId8"/>
  </sheets>
  <calcPr calcId="191028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01" i="4" l="1"/>
  <c r="Q300" i="4"/>
  <c r="Q299" i="4"/>
  <c r="Q298" i="4"/>
  <c r="Q297" i="4"/>
  <c r="Q296" i="4"/>
  <c r="Q295" i="4"/>
  <c r="Q294" i="4"/>
  <c r="Q293" i="4"/>
  <c r="Q292" i="4"/>
  <c r="Q291" i="4"/>
  <c r="Q290" i="4"/>
  <c r="Q289" i="4"/>
  <c r="Q288" i="4"/>
  <c r="Q287" i="4"/>
  <c r="Q286" i="4"/>
  <c r="Q285" i="4"/>
  <c r="Q284" i="4"/>
  <c r="Q283" i="4"/>
  <c r="Q282" i="4"/>
  <c r="Q281" i="4"/>
  <c r="Q280" i="4"/>
  <c r="Q279" i="4"/>
  <c r="Q278" i="4"/>
  <c r="Q277" i="4"/>
  <c r="Q276" i="4"/>
  <c r="Q275" i="4"/>
  <c r="Q274" i="4"/>
  <c r="Q273" i="4"/>
  <c r="Q272" i="4"/>
  <c r="Q271" i="4"/>
  <c r="Q270" i="4"/>
  <c r="Q269" i="4"/>
  <c r="Q268" i="4"/>
  <c r="Q267" i="4"/>
  <c r="Q266" i="4"/>
  <c r="Q265" i="4"/>
  <c r="Q264" i="4"/>
  <c r="Q263" i="4"/>
  <c r="Q262" i="4"/>
  <c r="Q261" i="4"/>
  <c r="Q260" i="4"/>
  <c r="Q259" i="4"/>
  <c r="Q258" i="4"/>
  <c r="Q257" i="4"/>
  <c r="Q256" i="4"/>
  <c r="Q255" i="4"/>
  <c r="Q254" i="4"/>
  <c r="Q253" i="4"/>
  <c r="Q252" i="4"/>
  <c r="Q251" i="4"/>
  <c r="Q250" i="4"/>
  <c r="Q249" i="4"/>
  <c r="Q248" i="4"/>
  <c r="Q247" i="4"/>
  <c r="Q246" i="4"/>
  <c r="Q245" i="4"/>
  <c r="Q244" i="4"/>
  <c r="Q243" i="4"/>
  <c r="Q242" i="4"/>
  <c r="Q241" i="4"/>
  <c r="Q240" i="4"/>
  <c r="Q239" i="4"/>
  <c r="Q238" i="4"/>
  <c r="Q237" i="4"/>
  <c r="Q236" i="4"/>
  <c r="Q235" i="4"/>
  <c r="Q234" i="4"/>
  <c r="Q233" i="4"/>
  <c r="Q232" i="4"/>
  <c r="Q231" i="4"/>
  <c r="Q230" i="4"/>
  <c r="Q229" i="4"/>
  <c r="Q228" i="4"/>
  <c r="Q227" i="4"/>
  <c r="Q226" i="4"/>
  <c r="Q225" i="4"/>
  <c r="Q224" i="4"/>
  <c r="Q223" i="4"/>
  <c r="Q222" i="4"/>
  <c r="Q221" i="4"/>
  <c r="Q220" i="4"/>
  <c r="Q219" i="4"/>
  <c r="Q218" i="4"/>
  <c r="Q217" i="4"/>
  <c r="Q216" i="4"/>
  <c r="Q215" i="4"/>
  <c r="Q214" i="4"/>
  <c r="Q213" i="4"/>
  <c r="Q212" i="4"/>
  <c r="Q211" i="4"/>
  <c r="Q210" i="4"/>
  <c r="Q209" i="4"/>
  <c r="Q208" i="4"/>
  <c r="Q207" i="4"/>
  <c r="Q206" i="4"/>
  <c r="Q205" i="4"/>
  <c r="Q204" i="4"/>
  <c r="Q203" i="4"/>
  <c r="Q202" i="4"/>
  <c r="Q201" i="4"/>
  <c r="Q200" i="4"/>
  <c r="Q199" i="4"/>
  <c r="Q198" i="4"/>
  <c r="Q197" i="4"/>
  <c r="Q196" i="4"/>
  <c r="Q195" i="4"/>
  <c r="Q194" i="4"/>
  <c r="Q193" i="4"/>
  <c r="Q192" i="4"/>
  <c r="Q191" i="4"/>
  <c r="Q190" i="4"/>
  <c r="Q189" i="4"/>
  <c r="Q188" i="4"/>
  <c r="Q187" i="4"/>
  <c r="Q186" i="4"/>
  <c r="Q185" i="4"/>
  <c r="Q184" i="4"/>
  <c r="Q183" i="4"/>
  <c r="Q182" i="4"/>
  <c r="Q181" i="4"/>
  <c r="Q180" i="4"/>
  <c r="Q179" i="4"/>
  <c r="Q178" i="4"/>
  <c r="Q177" i="4"/>
  <c r="Q176" i="4"/>
  <c r="Q175" i="4"/>
  <c r="Q174" i="4"/>
  <c r="Q173" i="4"/>
  <c r="Q172" i="4"/>
  <c r="Q171" i="4"/>
  <c r="Q170" i="4"/>
  <c r="Q169" i="4"/>
  <c r="Q168" i="4"/>
  <c r="Q167" i="4"/>
  <c r="Q166" i="4"/>
  <c r="Q165" i="4"/>
  <c r="Q164" i="4"/>
  <c r="Q163" i="4"/>
  <c r="Q162" i="4"/>
  <c r="Q161" i="4"/>
  <c r="Q160" i="4"/>
  <c r="Q159" i="4"/>
  <c r="Q158" i="4"/>
  <c r="Q157" i="4"/>
  <c r="Q156" i="4"/>
  <c r="Q155" i="4"/>
  <c r="Q154" i="4"/>
  <c r="Q153" i="4"/>
  <c r="Q152" i="4"/>
  <c r="Q151" i="4"/>
  <c r="Q150" i="4"/>
  <c r="Q149" i="4"/>
  <c r="Q148" i="4"/>
  <c r="Q147" i="4"/>
  <c r="Q146" i="4"/>
  <c r="Q145" i="4"/>
  <c r="Q144" i="4"/>
  <c r="Q143" i="4"/>
  <c r="Q142" i="4"/>
  <c r="Q141" i="4"/>
  <c r="Q140" i="4"/>
  <c r="Q139" i="4"/>
  <c r="Q138" i="4"/>
  <c r="Q137" i="4"/>
  <c r="Q136" i="4"/>
  <c r="Q135" i="4"/>
  <c r="Q134" i="4"/>
  <c r="Q133" i="4"/>
  <c r="Q132" i="4"/>
  <c r="Q131" i="4"/>
  <c r="Q130" i="4"/>
  <c r="Q129" i="4"/>
  <c r="Q128" i="4"/>
  <c r="Q127" i="4"/>
  <c r="Q126" i="4"/>
  <c r="Q125" i="4"/>
  <c r="Q124" i="4"/>
  <c r="Q123" i="4"/>
  <c r="Q122" i="4"/>
  <c r="Q121" i="4"/>
  <c r="Q120" i="4"/>
  <c r="Q119" i="4"/>
  <c r="Q118" i="4"/>
  <c r="Q117" i="4"/>
  <c r="Q116" i="4"/>
  <c r="Q115" i="4"/>
  <c r="Q114" i="4"/>
  <c r="Q113" i="4"/>
  <c r="Q112" i="4"/>
  <c r="Q111" i="4"/>
  <c r="Q110" i="4"/>
  <c r="Q109" i="4"/>
  <c r="Q108" i="4"/>
  <c r="Q107" i="4"/>
  <c r="Q106" i="4"/>
  <c r="Q105" i="4"/>
  <c r="Q104" i="4"/>
  <c r="Q103" i="4"/>
  <c r="Q102" i="4"/>
  <c r="Q101" i="4"/>
  <c r="Q100" i="4"/>
  <c r="Q99" i="4"/>
  <c r="Q98" i="4"/>
  <c r="Q97" i="4"/>
  <c r="Q96" i="4"/>
  <c r="Q95" i="4"/>
  <c r="Q94" i="4"/>
  <c r="Q93" i="4"/>
  <c r="Q92" i="4"/>
  <c r="Q91" i="4"/>
  <c r="Q90" i="4"/>
  <c r="Q89" i="4"/>
  <c r="Q88" i="4"/>
  <c r="Q87" i="4"/>
  <c r="Q86" i="4"/>
  <c r="Q85" i="4"/>
  <c r="Q84" i="4"/>
  <c r="Q83" i="4"/>
  <c r="Q82" i="4"/>
  <c r="Q81" i="4"/>
  <c r="Q80" i="4"/>
  <c r="Q79" i="4"/>
  <c r="Q78" i="4"/>
  <c r="Q77" i="4"/>
  <c r="Q76" i="4"/>
  <c r="Q75" i="4"/>
  <c r="Q74" i="4"/>
  <c r="Q73" i="4"/>
  <c r="Q72" i="4"/>
  <c r="Q71" i="4"/>
  <c r="Q70" i="4"/>
  <c r="Q69" i="4"/>
  <c r="Q68" i="4"/>
  <c r="Q67" i="4"/>
  <c r="Q66" i="4"/>
  <c r="Q65" i="4"/>
  <c r="Q64" i="4"/>
  <c r="Q63" i="4"/>
  <c r="Q62" i="4"/>
  <c r="Q61" i="4"/>
  <c r="Q60" i="4"/>
  <c r="Q59" i="4"/>
  <c r="Q58" i="4"/>
  <c r="Q57" i="4"/>
  <c r="Q56" i="4"/>
  <c r="Q55" i="4"/>
  <c r="Q54" i="4"/>
  <c r="Q53" i="4"/>
  <c r="Q52" i="4"/>
  <c r="Q51" i="4"/>
  <c r="Q50" i="4"/>
  <c r="Q49" i="4"/>
  <c r="Q48" i="4"/>
  <c r="Q47" i="4"/>
  <c r="Q46" i="4"/>
  <c r="Q45" i="4"/>
  <c r="Q44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Q3" i="4"/>
  <c r="Q2" i="4"/>
  <c r="N301" i="4"/>
  <c r="N300" i="4"/>
  <c r="N299" i="4"/>
  <c r="N298" i="4"/>
  <c r="N297" i="4"/>
  <c r="N296" i="4"/>
  <c r="N295" i="4"/>
  <c r="N294" i="4"/>
  <c r="N293" i="4"/>
  <c r="N292" i="4"/>
  <c r="N291" i="4"/>
  <c r="N290" i="4"/>
  <c r="N289" i="4"/>
  <c r="N288" i="4"/>
  <c r="N287" i="4"/>
  <c r="N286" i="4"/>
  <c r="N285" i="4"/>
  <c r="N284" i="4"/>
  <c r="N283" i="4"/>
  <c r="N282" i="4"/>
  <c r="N281" i="4"/>
  <c r="N280" i="4"/>
  <c r="N279" i="4"/>
  <c r="N278" i="4"/>
  <c r="N277" i="4"/>
  <c r="N276" i="4"/>
  <c r="N275" i="4"/>
  <c r="N274" i="4"/>
  <c r="N273" i="4"/>
  <c r="N272" i="4"/>
  <c r="N271" i="4"/>
  <c r="N270" i="4"/>
  <c r="N269" i="4"/>
  <c r="N268" i="4"/>
  <c r="N267" i="4"/>
  <c r="N266" i="4"/>
  <c r="N265" i="4"/>
  <c r="N264" i="4"/>
  <c r="N263" i="4"/>
  <c r="N262" i="4"/>
  <c r="N261" i="4"/>
  <c r="N260" i="4"/>
  <c r="N259" i="4"/>
  <c r="N258" i="4"/>
  <c r="N257" i="4"/>
  <c r="N256" i="4"/>
  <c r="N255" i="4"/>
  <c r="N254" i="4"/>
  <c r="N253" i="4"/>
  <c r="N252" i="4"/>
  <c r="N251" i="4"/>
  <c r="N250" i="4"/>
  <c r="N249" i="4"/>
  <c r="N248" i="4"/>
  <c r="N247" i="4"/>
  <c r="N246" i="4"/>
  <c r="N245" i="4"/>
  <c r="N244" i="4"/>
  <c r="N243" i="4"/>
  <c r="N242" i="4"/>
  <c r="N241" i="4"/>
  <c r="N240" i="4"/>
  <c r="N239" i="4"/>
  <c r="N238" i="4"/>
  <c r="N237" i="4"/>
  <c r="N236" i="4"/>
  <c r="N235" i="4"/>
  <c r="N234" i="4"/>
  <c r="N233" i="4"/>
  <c r="N232" i="4"/>
  <c r="N231" i="4"/>
  <c r="N230" i="4"/>
  <c r="N229" i="4"/>
  <c r="N228" i="4"/>
  <c r="N227" i="4"/>
  <c r="N226" i="4"/>
  <c r="N225" i="4"/>
  <c r="N224" i="4"/>
  <c r="N223" i="4"/>
  <c r="N222" i="4"/>
  <c r="N221" i="4"/>
  <c r="N220" i="4"/>
  <c r="N219" i="4"/>
  <c r="N218" i="4"/>
  <c r="N217" i="4"/>
  <c r="N216" i="4"/>
  <c r="N215" i="4"/>
  <c r="N214" i="4"/>
  <c r="N213" i="4"/>
  <c r="N212" i="4"/>
  <c r="N211" i="4"/>
  <c r="N210" i="4"/>
  <c r="N209" i="4"/>
  <c r="N208" i="4"/>
  <c r="N207" i="4"/>
  <c r="N206" i="4"/>
  <c r="N205" i="4"/>
  <c r="N204" i="4"/>
  <c r="N203" i="4"/>
  <c r="N202" i="4"/>
  <c r="N201" i="4"/>
  <c r="N200" i="4"/>
  <c r="N199" i="4"/>
  <c r="N198" i="4"/>
  <c r="N197" i="4"/>
  <c r="N196" i="4"/>
  <c r="N195" i="4"/>
  <c r="N194" i="4"/>
  <c r="N193" i="4"/>
  <c r="N192" i="4"/>
  <c r="N191" i="4"/>
  <c r="N190" i="4"/>
  <c r="N189" i="4"/>
  <c r="N188" i="4"/>
  <c r="N187" i="4"/>
  <c r="N186" i="4"/>
  <c r="N185" i="4"/>
  <c r="N184" i="4"/>
  <c r="N183" i="4"/>
  <c r="N182" i="4"/>
  <c r="N181" i="4"/>
  <c r="N180" i="4"/>
  <c r="N179" i="4"/>
  <c r="N178" i="4"/>
  <c r="N177" i="4"/>
  <c r="N176" i="4"/>
  <c r="N175" i="4"/>
  <c r="N174" i="4"/>
  <c r="N173" i="4"/>
  <c r="N172" i="4"/>
  <c r="N171" i="4"/>
  <c r="N170" i="4"/>
  <c r="N169" i="4"/>
  <c r="N168" i="4"/>
  <c r="N167" i="4"/>
  <c r="N166" i="4"/>
  <c r="N165" i="4"/>
  <c r="N164" i="4"/>
  <c r="N163" i="4"/>
  <c r="N162" i="4"/>
  <c r="N161" i="4"/>
  <c r="N160" i="4"/>
  <c r="N159" i="4"/>
  <c r="N158" i="4"/>
  <c r="N157" i="4"/>
  <c r="N156" i="4"/>
  <c r="N155" i="4"/>
  <c r="N154" i="4"/>
  <c r="N153" i="4"/>
  <c r="N152" i="4"/>
  <c r="N151" i="4"/>
  <c r="N150" i="4"/>
  <c r="N149" i="4"/>
  <c r="N148" i="4"/>
  <c r="N147" i="4"/>
  <c r="N146" i="4"/>
  <c r="N145" i="4"/>
  <c r="N144" i="4"/>
  <c r="N143" i="4"/>
  <c r="N142" i="4"/>
  <c r="N141" i="4"/>
  <c r="N140" i="4"/>
  <c r="N139" i="4"/>
  <c r="N138" i="4"/>
  <c r="N137" i="4"/>
  <c r="N136" i="4"/>
  <c r="N135" i="4"/>
  <c r="N134" i="4"/>
  <c r="N133" i="4"/>
  <c r="N132" i="4"/>
  <c r="N131" i="4"/>
  <c r="N130" i="4"/>
  <c r="N129" i="4"/>
  <c r="N128" i="4"/>
  <c r="N127" i="4"/>
  <c r="N126" i="4"/>
  <c r="N125" i="4"/>
  <c r="N124" i="4"/>
  <c r="N123" i="4"/>
  <c r="N122" i="4"/>
  <c r="N121" i="4"/>
  <c r="N120" i="4"/>
  <c r="N119" i="4"/>
  <c r="N118" i="4"/>
  <c r="N117" i="4"/>
  <c r="N116" i="4"/>
  <c r="N115" i="4"/>
  <c r="N114" i="4"/>
  <c r="N113" i="4"/>
  <c r="N112" i="4"/>
  <c r="N111" i="4"/>
  <c r="N110" i="4"/>
  <c r="N109" i="4"/>
  <c r="N108" i="4"/>
  <c r="N107" i="4"/>
  <c r="N106" i="4"/>
  <c r="N105" i="4"/>
  <c r="N104" i="4"/>
  <c r="N103" i="4"/>
  <c r="N102" i="4"/>
  <c r="N101" i="4"/>
  <c r="N100" i="4"/>
  <c r="N99" i="4"/>
  <c r="N98" i="4"/>
  <c r="N97" i="4"/>
  <c r="N96" i="4"/>
  <c r="N95" i="4"/>
  <c r="N94" i="4"/>
  <c r="N93" i="4"/>
  <c r="N92" i="4"/>
  <c r="N91" i="4"/>
  <c r="N90" i="4"/>
  <c r="N89" i="4"/>
  <c r="N88" i="4"/>
  <c r="N87" i="4"/>
  <c r="N86" i="4"/>
  <c r="N85" i="4"/>
  <c r="N84" i="4"/>
  <c r="N83" i="4"/>
  <c r="N82" i="4"/>
  <c r="N81" i="4"/>
  <c r="N80" i="4"/>
  <c r="N79" i="4"/>
  <c r="N78" i="4"/>
  <c r="N77" i="4"/>
  <c r="N76" i="4"/>
  <c r="N75" i="4"/>
  <c r="N74" i="4"/>
  <c r="N73" i="4"/>
  <c r="N72" i="4"/>
  <c r="N71" i="4"/>
  <c r="N70" i="4"/>
  <c r="N69" i="4"/>
  <c r="N68" i="4"/>
  <c r="N67" i="4"/>
  <c r="N66" i="4"/>
  <c r="N65" i="4"/>
  <c r="N64" i="4"/>
  <c r="N63" i="4"/>
  <c r="N62" i="4"/>
  <c r="N61" i="4"/>
  <c r="N60" i="4"/>
  <c r="N59" i="4"/>
  <c r="N58" i="4"/>
  <c r="N57" i="4"/>
  <c r="N56" i="4"/>
  <c r="N55" i="4"/>
  <c r="N54" i="4"/>
  <c r="N53" i="4"/>
  <c r="N52" i="4"/>
  <c r="N51" i="4"/>
  <c r="N50" i="4"/>
  <c r="N49" i="4"/>
  <c r="N48" i="4"/>
  <c r="N47" i="4"/>
  <c r="N46" i="4"/>
  <c r="N45" i="4"/>
  <c r="N44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N3" i="4"/>
  <c r="AM301" i="4"/>
  <c r="AM300" i="4"/>
  <c r="AM299" i="4"/>
  <c r="AM298" i="4"/>
  <c r="AM297" i="4"/>
  <c r="AM296" i="4"/>
  <c r="AM295" i="4"/>
  <c r="AM294" i="4"/>
  <c r="AM293" i="4"/>
  <c r="AM292" i="4"/>
  <c r="AM291" i="4"/>
  <c r="AM290" i="4"/>
  <c r="AM289" i="4"/>
  <c r="AM288" i="4"/>
  <c r="AM287" i="4"/>
  <c r="AM286" i="4"/>
  <c r="AM285" i="4"/>
  <c r="AM284" i="4"/>
  <c r="AM283" i="4"/>
  <c r="AM282" i="4"/>
  <c r="AM281" i="4"/>
  <c r="AM280" i="4"/>
  <c r="AM279" i="4"/>
  <c r="AM278" i="4"/>
  <c r="AM277" i="4"/>
  <c r="AM276" i="4"/>
  <c r="AM275" i="4"/>
  <c r="AM274" i="4"/>
  <c r="AM273" i="4"/>
  <c r="AM272" i="4"/>
  <c r="AM271" i="4"/>
  <c r="AM270" i="4"/>
  <c r="AM269" i="4"/>
  <c r="AM268" i="4"/>
  <c r="AM267" i="4"/>
  <c r="AM266" i="4"/>
  <c r="AM265" i="4"/>
  <c r="AM264" i="4"/>
  <c r="AM263" i="4"/>
  <c r="AM262" i="4"/>
  <c r="AM261" i="4"/>
  <c r="AM260" i="4"/>
  <c r="AM259" i="4"/>
  <c r="AM258" i="4"/>
  <c r="AM257" i="4"/>
  <c r="AM256" i="4"/>
  <c r="AM255" i="4"/>
  <c r="AM254" i="4"/>
  <c r="AM253" i="4"/>
  <c r="AM252" i="4"/>
  <c r="AM251" i="4"/>
  <c r="AM250" i="4"/>
  <c r="AM249" i="4"/>
  <c r="AM248" i="4"/>
  <c r="AM247" i="4"/>
  <c r="AM246" i="4"/>
  <c r="AM245" i="4"/>
  <c r="AM244" i="4"/>
  <c r="AM243" i="4"/>
  <c r="AM242" i="4"/>
  <c r="AM241" i="4"/>
  <c r="AM240" i="4"/>
  <c r="AM239" i="4"/>
  <c r="AM238" i="4"/>
  <c r="AM237" i="4"/>
  <c r="AM236" i="4"/>
  <c r="AM235" i="4"/>
  <c r="AM234" i="4"/>
  <c r="AM233" i="4"/>
  <c r="AM232" i="4"/>
  <c r="AM231" i="4"/>
  <c r="AM230" i="4"/>
  <c r="AM229" i="4"/>
  <c r="AM228" i="4"/>
  <c r="AM227" i="4"/>
  <c r="AM226" i="4"/>
  <c r="AM225" i="4"/>
  <c r="AM224" i="4"/>
  <c r="AM223" i="4"/>
  <c r="AM222" i="4"/>
  <c r="AM221" i="4"/>
  <c r="AM220" i="4"/>
  <c r="AM219" i="4"/>
  <c r="AM218" i="4"/>
  <c r="AM217" i="4"/>
  <c r="AM216" i="4"/>
  <c r="AM215" i="4"/>
  <c r="AM214" i="4"/>
  <c r="AM213" i="4"/>
  <c r="AM212" i="4"/>
  <c r="AM211" i="4"/>
  <c r="AM210" i="4"/>
  <c r="AM209" i="4"/>
  <c r="AM208" i="4"/>
  <c r="AM207" i="4"/>
  <c r="AM206" i="4"/>
  <c r="AM205" i="4"/>
  <c r="AM204" i="4"/>
  <c r="AM203" i="4"/>
  <c r="AM202" i="4"/>
  <c r="AM201" i="4"/>
  <c r="AM200" i="4"/>
  <c r="AM199" i="4"/>
  <c r="AM198" i="4"/>
  <c r="AM197" i="4"/>
  <c r="AM196" i="4"/>
  <c r="AM195" i="4"/>
  <c r="AM194" i="4"/>
  <c r="AM193" i="4"/>
  <c r="AM192" i="4"/>
  <c r="AM191" i="4"/>
  <c r="AM190" i="4"/>
  <c r="AM189" i="4"/>
  <c r="AM188" i="4"/>
  <c r="AM187" i="4"/>
  <c r="AM186" i="4"/>
  <c r="AM185" i="4"/>
  <c r="AM184" i="4"/>
  <c r="AM183" i="4"/>
  <c r="AM182" i="4"/>
  <c r="AM181" i="4"/>
  <c r="AM180" i="4"/>
  <c r="AM179" i="4"/>
  <c r="AM178" i="4"/>
  <c r="AM177" i="4"/>
  <c r="AM176" i="4"/>
  <c r="AM175" i="4"/>
  <c r="AM174" i="4"/>
  <c r="AM173" i="4"/>
  <c r="AM172" i="4"/>
  <c r="AM171" i="4"/>
  <c r="AM170" i="4"/>
  <c r="AM169" i="4"/>
  <c r="AM168" i="4"/>
  <c r="AM167" i="4"/>
  <c r="AM166" i="4"/>
  <c r="AM165" i="4"/>
  <c r="AM164" i="4"/>
  <c r="AM163" i="4"/>
  <c r="AM162" i="4"/>
  <c r="AM161" i="4"/>
  <c r="AM160" i="4"/>
  <c r="AM159" i="4"/>
  <c r="AM158" i="4"/>
  <c r="AM157" i="4"/>
  <c r="AM156" i="4"/>
  <c r="AM155" i="4"/>
  <c r="AM154" i="4"/>
  <c r="AM153" i="4"/>
  <c r="AM152" i="4"/>
  <c r="AM151" i="4"/>
  <c r="AM150" i="4"/>
  <c r="AM149" i="4"/>
  <c r="AM148" i="4"/>
  <c r="AM147" i="4"/>
  <c r="AM146" i="4"/>
  <c r="AM145" i="4"/>
  <c r="AM144" i="4"/>
  <c r="AM143" i="4"/>
  <c r="AM142" i="4"/>
  <c r="AM141" i="4"/>
  <c r="AM140" i="4"/>
  <c r="AM139" i="4"/>
  <c r="AM138" i="4"/>
  <c r="AM137" i="4"/>
  <c r="AM136" i="4"/>
  <c r="AM135" i="4"/>
  <c r="AM134" i="4"/>
  <c r="AM133" i="4"/>
  <c r="AM132" i="4"/>
  <c r="AM131" i="4"/>
  <c r="AM130" i="4"/>
  <c r="AM129" i="4"/>
  <c r="AM128" i="4"/>
  <c r="AM127" i="4"/>
  <c r="AM126" i="4"/>
  <c r="AM125" i="4"/>
  <c r="AM124" i="4"/>
  <c r="AM123" i="4"/>
  <c r="AM122" i="4"/>
  <c r="AM121" i="4"/>
  <c r="AM120" i="4"/>
  <c r="AM119" i="4"/>
  <c r="AM118" i="4"/>
  <c r="AM117" i="4"/>
  <c r="AM116" i="4"/>
  <c r="AM115" i="4"/>
  <c r="AM114" i="4"/>
  <c r="AM113" i="4"/>
  <c r="AM112" i="4"/>
  <c r="AM111" i="4"/>
  <c r="AM110" i="4"/>
  <c r="AM109" i="4"/>
  <c r="AM108" i="4"/>
  <c r="AM107" i="4"/>
  <c r="AM106" i="4"/>
  <c r="AM105" i="4"/>
  <c r="AM104" i="4"/>
  <c r="AM103" i="4"/>
  <c r="AM102" i="4"/>
  <c r="AM101" i="4"/>
  <c r="AM100" i="4"/>
  <c r="AM99" i="4"/>
  <c r="AM98" i="4"/>
  <c r="AM97" i="4"/>
  <c r="AM96" i="4"/>
  <c r="AM95" i="4"/>
  <c r="AM94" i="4"/>
  <c r="AM93" i="4"/>
  <c r="AM92" i="4"/>
  <c r="AM91" i="4"/>
  <c r="AM90" i="4"/>
  <c r="AM89" i="4"/>
  <c r="AM88" i="4"/>
  <c r="AM87" i="4"/>
  <c r="AM86" i="4"/>
  <c r="AM85" i="4"/>
  <c r="AM84" i="4"/>
  <c r="AM83" i="4"/>
  <c r="AM82" i="4"/>
  <c r="AM81" i="4"/>
  <c r="AM80" i="4"/>
  <c r="AM79" i="4"/>
  <c r="AM78" i="4"/>
  <c r="AM77" i="4"/>
  <c r="AM76" i="4"/>
  <c r="AM75" i="4"/>
  <c r="AM74" i="4"/>
  <c r="AM73" i="4"/>
  <c r="AM72" i="4"/>
  <c r="AM71" i="4"/>
  <c r="AM70" i="4"/>
  <c r="AM69" i="4"/>
  <c r="AM68" i="4"/>
  <c r="AM67" i="4"/>
  <c r="AM66" i="4"/>
  <c r="AM65" i="4"/>
  <c r="AM64" i="4"/>
  <c r="AM63" i="4"/>
  <c r="AM62" i="4"/>
  <c r="AM61" i="4"/>
  <c r="AM60" i="4"/>
  <c r="AM59" i="4"/>
  <c r="AM58" i="4"/>
  <c r="AM57" i="4"/>
  <c r="AM56" i="4"/>
  <c r="AM55" i="4"/>
  <c r="AM54" i="4"/>
  <c r="AM53" i="4"/>
  <c r="AM52" i="4"/>
  <c r="AM51" i="4"/>
  <c r="AM50" i="4"/>
  <c r="AM49" i="4"/>
  <c r="AM48" i="4"/>
  <c r="AM47" i="4"/>
  <c r="AM46" i="4"/>
  <c r="AM45" i="4"/>
  <c r="AM44" i="4"/>
  <c r="AM43" i="4"/>
  <c r="AM42" i="4"/>
  <c r="AM41" i="4"/>
  <c r="AM40" i="4"/>
  <c r="AM39" i="4"/>
  <c r="AM38" i="4"/>
  <c r="AM37" i="4"/>
  <c r="AM36" i="4"/>
  <c r="AM35" i="4"/>
  <c r="AM34" i="4"/>
  <c r="AM33" i="4"/>
  <c r="AM32" i="4"/>
  <c r="AM31" i="4"/>
  <c r="AM30" i="4"/>
  <c r="AM29" i="4"/>
  <c r="AM28" i="4"/>
  <c r="AM27" i="4"/>
  <c r="AM26" i="4"/>
  <c r="AM25" i="4"/>
  <c r="AM24" i="4"/>
  <c r="AM23" i="4"/>
  <c r="AM22" i="4"/>
  <c r="AM21" i="4"/>
  <c r="AM20" i="4"/>
  <c r="AM19" i="4"/>
  <c r="AM18" i="4"/>
  <c r="AM17" i="4"/>
  <c r="AM16" i="4"/>
  <c r="AM15" i="4"/>
  <c r="AM14" i="4"/>
  <c r="AM13" i="4"/>
  <c r="AM12" i="4"/>
  <c r="AM11" i="4"/>
  <c r="AM10" i="4"/>
  <c r="AM9" i="4"/>
  <c r="AM8" i="4"/>
  <c r="AM7" i="4"/>
  <c r="AM6" i="4"/>
  <c r="AM5" i="4"/>
  <c r="AM4" i="4"/>
  <c r="AM3" i="4"/>
  <c r="AM2" i="4"/>
  <c r="AI301" i="4"/>
  <c r="AI300" i="4"/>
  <c r="AI299" i="4"/>
  <c r="AI298" i="4"/>
  <c r="AI297" i="4"/>
  <c r="AI296" i="4"/>
  <c r="AI295" i="4"/>
  <c r="AI294" i="4"/>
  <c r="AI293" i="4"/>
  <c r="AI292" i="4"/>
  <c r="AI291" i="4"/>
  <c r="AI290" i="4"/>
  <c r="AI289" i="4"/>
  <c r="AI288" i="4"/>
  <c r="AI287" i="4"/>
  <c r="AI286" i="4"/>
  <c r="AI285" i="4"/>
  <c r="AI284" i="4"/>
  <c r="AI283" i="4"/>
  <c r="AI282" i="4"/>
  <c r="AI281" i="4"/>
  <c r="AI280" i="4"/>
  <c r="AI279" i="4"/>
  <c r="AI278" i="4"/>
  <c r="AI277" i="4"/>
  <c r="AI276" i="4"/>
  <c r="AI275" i="4"/>
  <c r="AI274" i="4"/>
  <c r="AI273" i="4"/>
  <c r="AI272" i="4"/>
  <c r="AI271" i="4"/>
  <c r="AI270" i="4"/>
  <c r="AI269" i="4"/>
  <c r="AI268" i="4"/>
  <c r="AI267" i="4"/>
  <c r="AI266" i="4"/>
  <c r="AI265" i="4"/>
  <c r="AI264" i="4"/>
  <c r="AI263" i="4"/>
  <c r="AI262" i="4"/>
  <c r="AI261" i="4"/>
  <c r="AI260" i="4"/>
  <c r="AI259" i="4"/>
  <c r="AI258" i="4"/>
  <c r="AI257" i="4"/>
  <c r="AI256" i="4"/>
  <c r="AI255" i="4"/>
  <c r="AI254" i="4"/>
  <c r="AI253" i="4"/>
  <c r="AI252" i="4"/>
  <c r="AI251" i="4"/>
  <c r="AI250" i="4"/>
  <c r="AI249" i="4"/>
  <c r="AI248" i="4"/>
  <c r="AI247" i="4"/>
  <c r="AI246" i="4"/>
  <c r="AI245" i="4"/>
  <c r="AI244" i="4"/>
  <c r="AI243" i="4"/>
  <c r="AI242" i="4"/>
  <c r="AI241" i="4"/>
  <c r="AI240" i="4"/>
  <c r="AI239" i="4"/>
  <c r="AI238" i="4"/>
  <c r="AI237" i="4"/>
  <c r="AI236" i="4"/>
  <c r="AI235" i="4"/>
  <c r="AI234" i="4"/>
  <c r="AI233" i="4"/>
  <c r="AI232" i="4"/>
  <c r="AI231" i="4"/>
  <c r="AI230" i="4"/>
  <c r="AI229" i="4"/>
  <c r="AI228" i="4"/>
  <c r="AI227" i="4"/>
  <c r="AI226" i="4"/>
  <c r="AI225" i="4"/>
  <c r="AI224" i="4"/>
  <c r="AI223" i="4"/>
  <c r="AI222" i="4"/>
  <c r="AI221" i="4"/>
  <c r="AI220" i="4"/>
  <c r="AI219" i="4"/>
  <c r="AI218" i="4"/>
  <c r="AI217" i="4"/>
  <c r="AI216" i="4"/>
  <c r="AI215" i="4"/>
  <c r="AI214" i="4"/>
  <c r="AI213" i="4"/>
  <c r="AI212" i="4"/>
  <c r="AI211" i="4"/>
  <c r="AI210" i="4"/>
  <c r="AI209" i="4"/>
  <c r="AI208" i="4"/>
  <c r="AI207" i="4"/>
  <c r="AI206" i="4"/>
  <c r="AI205" i="4"/>
  <c r="AI204" i="4"/>
  <c r="AI203" i="4"/>
  <c r="AI202" i="4"/>
  <c r="AI201" i="4"/>
  <c r="AI200" i="4"/>
  <c r="AI199" i="4"/>
  <c r="AI198" i="4"/>
  <c r="AI197" i="4"/>
  <c r="AI196" i="4"/>
  <c r="AI195" i="4"/>
  <c r="AI194" i="4"/>
  <c r="AI193" i="4"/>
  <c r="AI192" i="4"/>
  <c r="AI191" i="4"/>
  <c r="AI190" i="4"/>
  <c r="AI189" i="4"/>
  <c r="AI188" i="4"/>
  <c r="AI187" i="4"/>
  <c r="AI186" i="4"/>
  <c r="AI185" i="4"/>
  <c r="AI184" i="4"/>
  <c r="AI183" i="4"/>
  <c r="AI182" i="4"/>
  <c r="AI181" i="4"/>
  <c r="AI180" i="4"/>
  <c r="AI179" i="4"/>
  <c r="AI178" i="4"/>
  <c r="AI177" i="4"/>
  <c r="AI176" i="4"/>
  <c r="AI175" i="4"/>
  <c r="AI174" i="4"/>
  <c r="AI173" i="4"/>
  <c r="AI172" i="4"/>
  <c r="AI171" i="4"/>
  <c r="AI170" i="4"/>
  <c r="AI169" i="4"/>
  <c r="AI168" i="4"/>
  <c r="AI167" i="4"/>
  <c r="AI166" i="4"/>
  <c r="AI165" i="4"/>
  <c r="AI164" i="4"/>
  <c r="AI163" i="4"/>
  <c r="AI162" i="4"/>
  <c r="AI161" i="4"/>
  <c r="AI160" i="4"/>
  <c r="AI159" i="4"/>
  <c r="AI158" i="4"/>
  <c r="AI157" i="4"/>
  <c r="AI156" i="4"/>
  <c r="AI155" i="4"/>
  <c r="AI154" i="4"/>
  <c r="AI153" i="4"/>
  <c r="AI152" i="4"/>
  <c r="AI151" i="4"/>
  <c r="AI150" i="4"/>
  <c r="AI149" i="4"/>
  <c r="AI148" i="4"/>
  <c r="AI147" i="4"/>
  <c r="AI146" i="4"/>
  <c r="AI145" i="4"/>
  <c r="AI144" i="4"/>
  <c r="AI143" i="4"/>
  <c r="AI142" i="4"/>
  <c r="AI141" i="4"/>
  <c r="AI140" i="4"/>
  <c r="AI139" i="4"/>
  <c r="AI138" i="4"/>
  <c r="AI137" i="4"/>
  <c r="AI136" i="4"/>
  <c r="AI135" i="4"/>
  <c r="AI134" i="4"/>
  <c r="AI133" i="4"/>
  <c r="AI132" i="4"/>
  <c r="AI131" i="4"/>
  <c r="AI130" i="4"/>
  <c r="AI129" i="4"/>
  <c r="AI128" i="4"/>
  <c r="AI127" i="4"/>
  <c r="AI126" i="4"/>
  <c r="AI125" i="4"/>
  <c r="AI124" i="4"/>
  <c r="AI123" i="4"/>
  <c r="AI122" i="4"/>
  <c r="AI121" i="4"/>
  <c r="AI120" i="4"/>
  <c r="AI119" i="4"/>
  <c r="AI118" i="4"/>
  <c r="AI117" i="4"/>
  <c r="AI116" i="4"/>
  <c r="AI115" i="4"/>
  <c r="AI114" i="4"/>
  <c r="AI113" i="4"/>
  <c r="AI112" i="4"/>
  <c r="AI111" i="4"/>
  <c r="AI110" i="4"/>
  <c r="AI109" i="4"/>
  <c r="AI108" i="4"/>
  <c r="AI107" i="4"/>
  <c r="AI106" i="4"/>
  <c r="AI105" i="4"/>
  <c r="AI104" i="4"/>
  <c r="AI103" i="4"/>
  <c r="AI102" i="4"/>
  <c r="AI101" i="4"/>
  <c r="AI100" i="4"/>
  <c r="AI99" i="4"/>
  <c r="AI98" i="4"/>
  <c r="AI97" i="4"/>
  <c r="AI96" i="4"/>
  <c r="AI95" i="4"/>
  <c r="AI94" i="4"/>
  <c r="AI93" i="4"/>
  <c r="AI92" i="4"/>
  <c r="AI91" i="4"/>
  <c r="AI90" i="4"/>
  <c r="AI89" i="4"/>
  <c r="AI88" i="4"/>
  <c r="AI87" i="4"/>
  <c r="AI86" i="4"/>
  <c r="AI85" i="4"/>
  <c r="AI84" i="4"/>
  <c r="AI83" i="4"/>
  <c r="AI82" i="4"/>
  <c r="AI81" i="4"/>
  <c r="AI80" i="4"/>
  <c r="AI79" i="4"/>
  <c r="AI78" i="4"/>
  <c r="AI77" i="4"/>
  <c r="AI76" i="4"/>
  <c r="AI75" i="4"/>
  <c r="AI74" i="4"/>
  <c r="AI73" i="4"/>
  <c r="AI72" i="4"/>
  <c r="AI71" i="4"/>
  <c r="AI70" i="4"/>
  <c r="AI69" i="4"/>
  <c r="AI68" i="4"/>
  <c r="AI67" i="4"/>
  <c r="AI66" i="4"/>
  <c r="AI65" i="4"/>
  <c r="AI64" i="4"/>
  <c r="AI63" i="4"/>
  <c r="AI62" i="4"/>
  <c r="AI61" i="4"/>
  <c r="AI60" i="4"/>
  <c r="AI59" i="4"/>
  <c r="AI58" i="4"/>
  <c r="AI57" i="4"/>
  <c r="AI56" i="4"/>
  <c r="AI55" i="4"/>
  <c r="AI54" i="4"/>
  <c r="AI53" i="4"/>
  <c r="AI52" i="4"/>
  <c r="AI51" i="4"/>
  <c r="AI50" i="4"/>
  <c r="AI49" i="4"/>
  <c r="AI48" i="4"/>
  <c r="AI47" i="4"/>
  <c r="AI46" i="4"/>
  <c r="AI45" i="4"/>
  <c r="AI44" i="4"/>
  <c r="AI43" i="4"/>
  <c r="AI42" i="4"/>
  <c r="AI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  <c r="AI6" i="4"/>
  <c r="AI5" i="4"/>
  <c r="AI4" i="4"/>
  <c r="AI3" i="4"/>
  <c r="AI2" i="4"/>
  <c r="AH301" i="4"/>
  <c r="AH300" i="4"/>
  <c r="AH299" i="4"/>
  <c r="AH298" i="4"/>
  <c r="AH297" i="4"/>
  <c r="AH296" i="4"/>
  <c r="AH295" i="4"/>
  <c r="AH294" i="4"/>
  <c r="AH293" i="4"/>
  <c r="AH292" i="4"/>
  <c r="AH291" i="4"/>
  <c r="AH290" i="4"/>
  <c r="AH289" i="4"/>
  <c r="AH288" i="4"/>
  <c r="AH287" i="4"/>
  <c r="AH286" i="4"/>
  <c r="AH285" i="4"/>
  <c r="AH284" i="4"/>
  <c r="AH283" i="4"/>
  <c r="AH282" i="4"/>
  <c r="AH281" i="4"/>
  <c r="AH280" i="4"/>
  <c r="AH279" i="4"/>
  <c r="AH278" i="4"/>
  <c r="AH277" i="4"/>
  <c r="AH276" i="4"/>
  <c r="AH275" i="4"/>
  <c r="AH274" i="4"/>
  <c r="AH273" i="4"/>
  <c r="AH272" i="4"/>
  <c r="AH271" i="4"/>
  <c r="AH270" i="4"/>
  <c r="AH269" i="4"/>
  <c r="AH268" i="4"/>
  <c r="AH267" i="4"/>
  <c r="AH266" i="4"/>
  <c r="AH265" i="4"/>
  <c r="AH264" i="4"/>
  <c r="AH263" i="4"/>
  <c r="AH262" i="4"/>
  <c r="AH261" i="4"/>
  <c r="AH260" i="4"/>
  <c r="AH259" i="4"/>
  <c r="AH258" i="4"/>
  <c r="AH257" i="4"/>
  <c r="AH256" i="4"/>
  <c r="AH255" i="4"/>
  <c r="AH254" i="4"/>
  <c r="AH253" i="4"/>
  <c r="AH252" i="4"/>
  <c r="AH251" i="4"/>
  <c r="AH250" i="4"/>
  <c r="AH249" i="4"/>
  <c r="AH248" i="4"/>
  <c r="AH247" i="4"/>
  <c r="AH246" i="4"/>
  <c r="AH245" i="4"/>
  <c r="AH244" i="4"/>
  <c r="AH243" i="4"/>
  <c r="AH242" i="4"/>
  <c r="AH241" i="4"/>
  <c r="AH240" i="4"/>
  <c r="AH239" i="4"/>
  <c r="AH238" i="4"/>
  <c r="AH237" i="4"/>
  <c r="AH236" i="4"/>
  <c r="AH235" i="4"/>
  <c r="AH234" i="4"/>
  <c r="AH233" i="4"/>
  <c r="AH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3" i="4"/>
  <c r="AH2" i="4"/>
  <c r="AC301" i="4"/>
  <c r="AD301" i="4" s="1"/>
  <c r="AC300" i="4"/>
  <c r="AD300" i="4" s="1"/>
  <c r="AC299" i="4"/>
  <c r="AD299" i="4" s="1"/>
  <c r="AC298" i="4"/>
  <c r="AD298" i="4" s="1"/>
  <c r="AC297" i="4"/>
  <c r="AD297" i="4" s="1"/>
  <c r="AC296" i="4"/>
  <c r="AD296" i="4" s="1"/>
  <c r="AC295" i="4"/>
  <c r="AD295" i="4" s="1"/>
  <c r="AC294" i="4"/>
  <c r="AD294" i="4" s="1"/>
  <c r="AC293" i="4"/>
  <c r="AD293" i="4" s="1"/>
  <c r="AC292" i="4"/>
  <c r="AD292" i="4" s="1"/>
  <c r="AC291" i="4"/>
  <c r="AD291" i="4" s="1"/>
  <c r="AC290" i="4"/>
  <c r="AD290" i="4" s="1"/>
  <c r="AC289" i="4"/>
  <c r="AD289" i="4" s="1"/>
  <c r="AC288" i="4"/>
  <c r="AD288" i="4" s="1"/>
  <c r="AC287" i="4"/>
  <c r="AD287" i="4" s="1"/>
  <c r="AC286" i="4"/>
  <c r="AD286" i="4" s="1"/>
  <c r="AC285" i="4"/>
  <c r="AD285" i="4" s="1"/>
  <c r="AC284" i="4"/>
  <c r="AD284" i="4" s="1"/>
  <c r="AC283" i="4"/>
  <c r="AD283" i="4" s="1"/>
  <c r="AC282" i="4"/>
  <c r="AD282" i="4" s="1"/>
  <c r="AC281" i="4"/>
  <c r="AD281" i="4" s="1"/>
  <c r="AC280" i="4"/>
  <c r="AD280" i="4" s="1"/>
  <c r="AC279" i="4"/>
  <c r="AD279" i="4" s="1"/>
  <c r="AC278" i="4"/>
  <c r="AD278" i="4" s="1"/>
  <c r="AC277" i="4"/>
  <c r="AD277" i="4" s="1"/>
  <c r="AC276" i="4"/>
  <c r="AD276" i="4" s="1"/>
  <c r="AC275" i="4"/>
  <c r="AD275" i="4" s="1"/>
  <c r="AC274" i="4"/>
  <c r="AD274" i="4" s="1"/>
  <c r="AC273" i="4"/>
  <c r="AD273" i="4" s="1"/>
  <c r="AC272" i="4"/>
  <c r="AD272" i="4" s="1"/>
  <c r="AC271" i="4"/>
  <c r="AD271" i="4" s="1"/>
  <c r="AC270" i="4"/>
  <c r="AD270" i="4" s="1"/>
  <c r="AC269" i="4"/>
  <c r="AD269" i="4" s="1"/>
  <c r="AC268" i="4"/>
  <c r="AD268" i="4" s="1"/>
  <c r="AC267" i="4"/>
  <c r="AD267" i="4" s="1"/>
  <c r="AC266" i="4"/>
  <c r="AD266" i="4" s="1"/>
  <c r="AC265" i="4"/>
  <c r="AD265" i="4" s="1"/>
  <c r="AC264" i="4"/>
  <c r="AD264" i="4" s="1"/>
  <c r="AC263" i="4"/>
  <c r="AD263" i="4" s="1"/>
  <c r="AC262" i="4"/>
  <c r="AD262" i="4" s="1"/>
  <c r="AC261" i="4"/>
  <c r="AD261" i="4" s="1"/>
  <c r="AC260" i="4"/>
  <c r="AD260" i="4" s="1"/>
  <c r="AC259" i="4"/>
  <c r="AD259" i="4" s="1"/>
  <c r="AC258" i="4"/>
  <c r="AD258" i="4" s="1"/>
  <c r="AC257" i="4"/>
  <c r="AD257" i="4" s="1"/>
  <c r="AC256" i="4"/>
  <c r="AD256" i="4" s="1"/>
  <c r="AC255" i="4"/>
  <c r="AD255" i="4" s="1"/>
  <c r="AC254" i="4"/>
  <c r="AD254" i="4" s="1"/>
  <c r="AC253" i="4"/>
  <c r="AD253" i="4" s="1"/>
  <c r="AC252" i="4"/>
  <c r="AD252" i="4" s="1"/>
  <c r="AC251" i="4"/>
  <c r="AD251" i="4" s="1"/>
  <c r="AC250" i="4"/>
  <c r="AD250" i="4" s="1"/>
  <c r="AC249" i="4"/>
  <c r="AD249" i="4" s="1"/>
  <c r="AC248" i="4"/>
  <c r="AD248" i="4" s="1"/>
  <c r="AC247" i="4"/>
  <c r="AD247" i="4" s="1"/>
  <c r="AC246" i="4"/>
  <c r="AD246" i="4" s="1"/>
  <c r="AC245" i="4"/>
  <c r="AD245" i="4" s="1"/>
  <c r="AC244" i="4"/>
  <c r="AD244" i="4" s="1"/>
  <c r="AC243" i="4"/>
  <c r="AD243" i="4" s="1"/>
  <c r="AC242" i="4"/>
  <c r="AD242" i="4" s="1"/>
  <c r="AC241" i="4"/>
  <c r="AD241" i="4" s="1"/>
  <c r="AC240" i="4"/>
  <c r="AD240" i="4" s="1"/>
  <c r="AC239" i="4"/>
  <c r="AD239" i="4" s="1"/>
  <c r="AC238" i="4"/>
  <c r="AD238" i="4" s="1"/>
  <c r="AC237" i="4"/>
  <c r="AD237" i="4" s="1"/>
  <c r="AC236" i="4"/>
  <c r="AD236" i="4" s="1"/>
  <c r="AC235" i="4"/>
  <c r="AD235" i="4" s="1"/>
  <c r="AC234" i="4"/>
  <c r="AD234" i="4" s="1"/>
  <c r="AC233" i="4"/>
  <c r="AD233" i="4" s="1"/>
  <c r="AC232" i="4"/>
  <c r="AD232" i="4" s="1"/>
  <c r="AC231" i="4"/>
  <c r="AD231" i="4" s="1"/>
  <c r="AC230" i="4"/>
  <c r="AD230" i="4" s="1"/>
  <c r="AC229" i="4"/>
  <c r="AD229" i="4" s="1"/>
  <c r="AC228" i="4"/>
  <c r="AD228" i="4" s="1"/>
  <c r="AC227" i="4"/>
  <c r="AD227" i="4" s="1"/>
  <c r="AC226" i="4"/>
  <c r="AD226" i="4" s="1"/>
  <c r="AC225" i="4"/>
  <c r="AD225" i="4" s="1"/>
  <c r="AC224" i="4"/>
  <c r="AD224" i="4" s="1"/>
  <c r="AC223" i="4"/>
  <c r="AD223" i="4" s="1"/>
  <c r="AC222" i="4"/>
  <c r="AD222" i="4" s="1"/>
  <c r="AC221" i="4"/>
  <c r="AD221" i="4" s="1"/>
  <c r="AC220" i="4"/>
  <c r="AD220" i="4" s="1"/>
  <c r="AC219" i="4"/>
  <c r="AD219" i="4" s="1"/>
  <c r="AC218" i="4"/>
  <c r="AD218" i="4" s="1"/>
  <c r="AC217" i="4"/>
  <c r="AD217" i="4" s="1"/>
  <c r="AC216" i="4"/>
  <c r="AD216" i="4" s="1"/>
  <c r="AC215" i="4"/>
  <c r="AD215" i="4" s="1"/>
  <c r="AC214" i="4"/>
  <c r="AD214" i="4" s="1"/>
  <c r="AC213" i="4"/>
  <c r="AD213" i="4" s="1"/>
  <c r="AC212" i="4"/>
  <c r="AD212" i="4" s="1"/>
  <c r="AC211" i="4"/>
  <c r="AD211" i="4" s="1"/>
  <c r="AC210" i="4"/>
  <c r="AD210" i="4" s="1"/>
  <c r="AC209" i="4"/>
  <c r="AD209" i="4" s="1"/>
  <c r="AC208" i="4"/>
  <c r="AD208" i="4" s="1"/>
  <c r="AC207" i="4"/>
  <c r="AD207" i="4" s="1"/>
  <c r="AC206" i="4"/>
  <c r="AD206" i="4" s="1"/>
  <c r="AC205" i="4"/>
  <c r="AD205" i="4" s="1"/>
  <c r="AC204" i="4"/>
  <c r="AD204" i="4" s="1"/>
  <c r="AC203" i="4"/>
  <c r="AD203" i="4" s="1"/>
  <c r="AC202" i="4"/>
  <c r="AD202" i="4" s="1"/>
  <c r="AC201" i="4"/>
  <c r="AD201" i="4" s="1"/>
  <c r="AC200" i="4"/>
  <c r="AD200" i="4" s="1"/>
  <c r="AC199" i="4"/>
  <c r="AD199" i="4" s="1"/>
  <c r="AC198" i="4"/>
  <c r="AD198" i="4" s="1"/>
  <c r="AC197" i="4"/>
  <c r="AD197" i="4" s="1"/>
  <c r="AC196" i="4"/>
  <c r="AD196" i="4" s="1"/>
  <c r="AC195" i="4"/>
  <c r="AD195" i="4" s="1"/>
  <c r="AC194" i="4"/>
  <c r="AD194" i="4" s="1"/>
  <c r="AC193" i="4"/>
  <c r="AD193" i="4" s="1"/>
  <c r="AC192" i="4"/>
  <c r="AD192" i="4" s="1"/>
  <c r="AC191" i="4"/>
  <c r="AD191" i="4" s="1"/>
  <c r="AC190" i="4"/>
  <c r="AD190" i="4" s="1"/>
  <c r="AC189" i="4"/>
  <c r="AD189" i="4" s="1"/>
  <c r="AC188" i="4"/>
  <c r="AD188" i="4" s="1"/>
  <c r="AC187" i="4"/>
  <c r="AD187" i="4" s="1"/>
  <c r="AC186" i="4"/>
  <c r="AD186" i="4" s="1"/>
  <c r="AC185" i="4"/>
  <c r="AD185" i="4" s="1"/>
  <c r="AC184" i="4"/>
  <c r="AD184" i="4" s="1"/>
  <c r="AC183" i="4"/>
  <c r="AD183" i="4" s="1"/>
  <c r="AC182" i="4"/>
  <c r="AD182" i="4" s="1"/>
  <c r="AC181" i="4"/>
  <c r="AD181" i="4" s="1"/>
  <c r="AC180" i="4"/>
  <c r="AD180" i="4" s="1"/>
  <c r="AC179" i="4"/>
  <c r="AD179" i="4" s="1"/>
  <c r="AC178" i="4"/>
  <c r="AD178" i="4" s="1"/>
  <c r="AC177" i="4"/>
  <c r="AD177" i="4" s="1"/>
  <c r="AC176" i="4"/>
  <c r="AD176" i="4" s="1"/>
  <c r="AC175" i="4"/>
  <c r="AD175" i="4" s="1"/>
  <c r="AC174" i="4"/>
  <c r="AD174" i="4" s="1"/>
  <c r="AC173" i="4"/>
  <c r="AD173" i="4" s="1"/>
  <c r="AC172" i="4"/>
  <c r="AD172" i="4" s="1"/>
  <c r="AC171" i="4"/>
  <c r="AD171" i="4" s="1"/>
  <c r="AC170" i="4"/>
  <c r="AD170" i="4" s="1"/>
  <c r="AC169" i="4"/>
  <c r="AD169" i="4" s="1"/>
  <c r="AC168" i="4"/>
  <c r="AD168" i="4" s="1"/>
  <c r="AC167" i="4"/>
  <c r="AD167" i="4" s="1"/>
  <c r="AC166" i="4"/>
  <c r="AD166" i="4" s="1"/>
  <c r="AC165" i="4"/>
  <c r="AD165" i="4" s="1"/>
  <c r="AC164" i="4"/>
  <c r="AD164" i="4" s="1"/>
  <c r="AC163" i="4"/>
  <c r="AD163" i="4" s="1"/>
  <c r="AC162" i="4"/>
  <c r="AD162" i="4" s="1"/>
  <c r="AC161" i="4"/>
  <c r="AD161" i="4" s="1"/>
  <c r="AC160" i="4"/>
  <c r="AD160" i="4" s="1"/>
  <c r="AC159" i="4"/>
  <c r="AD159" i="4" s="1"/>
  <c r="AC158" i="4"/>
  <c r="AD158" i="4" s="1"/>
  <c r="AC157" i="4"/>
  <c r="AD157" i="4" s="1"/>
  <c r="AC156" i="4"/>
  <c r="AD156" i="4" s="1"/>
  <c r="AC155" i="4"/>
  <c r="AD155" i="4" s="1"/>
  <c r="AC154" i="4"/>
  <c r="AD154" i="4" s="1"/>
  <c r="AC153" i="4"/>
  <c r="AD153" i="4" s="1"/>
  <c r="AC152" i="4"/>
  <c r="AD152" i="4" s="1"/>
  <c r="AC151" i="4"/>
  <c r="AD151" i="4" s="1"/>
  <c r="AC150" i="4"/>
  <c r="AD150" i="4" s="1"/>
  <c r="AC149" i="4"/>
  <c r="AD149" i="4" s="1"/>
  <c r="AC148" i="4"/>
  <c r="AD148" i="4" s="1"/>
  <c r="AC147" i="4"/>
  <c r="AD147" i="4" s="1"/>
  <c r="AC146" i="4"/>
  <c r="AD146" i="4" s="1"/>
  <c r="AC145" i="4"/>
  <c r="AD145" i="4" s="1"/>
  <c r="AC144" i="4"/>
  <c r="AD144" i="4" s="1"/>
  <c r="AC143" i="4"/>
  <c r="AD143" i="4" s="1"/>
  <c r="AC142" i="4"/>
  <c r="AD142" i="4" s="1"/>
  <c r="AC141" i="4"/>
  <c r="AD141" i="4" s="1"/>
  <c r="AC140" i="4"/>
  <c r="AD140" i="4" s="1"/>
  <c r="AC139" i="4"/>
  <c r="AD139" i="4" s="1"/>
  <c r="AC138" i="4"/>
  <c r="AD138" i="4" s="1"/>
  <c r="AC137" i="4"/>
  <c r="AD137" i="4" s="1"/>
  <c r="AC136" i="4"/>
  <c r="AD136" i="4" s="1"/>
  <c r="AC135" i="4"/>
  <c r="AD135" i="4" s="1"/>
  <c r="AC134" i="4"/>
  <c r="AD134" i="4" s="1"/>
  <c r="AC133" i="4"/>
  <c r="AD133" i="4" s="1"/>
  <c r="AC132" i="4"/>
  <c r="AD132" i="4" s="1"/>
  <c r="AC131" i="4"/>
  <c r="AD131" i="4" s="1"/>
  <c r="AC130" i="4"/>
  <c r="AD130" i="4" s="1"/>
  <c r="AC129" i="4"/>
  <c r="AD129" i="4" s="1"/>
  <c r="AC128" i="4"/>
  <c r="AD128" i="4" s="1"/>
  <c r="AC127" i="4"/>
  <c r="AD127" i="4" s="1"/>
  <c r="AC126" i="4"/>
  <c r="AD126" i="4" s="1"/>
  <c r="AC125" i="4"/>
  <c r="AD125" i="4" s="1"/>
  <c r="AC124" i="4"/>
  <c r="AD124" i="4" s="1"/>
  <c r="AC123" i="4"/>
  <c r="AD123" i="4" s="1"/>
  <c r="AC122" i="4"/>
  <c r="AD122" i="4" s="1"/>
  <c r="AC121" i="4"/>
  <c r="AD121" i="4" s="1"/>
  <c r="AC120" i="4"/>
  <c r="AD120" i="4" s="1"/>
  <c r="AC119" i="4"/>
  <c r="AD119" i="4" s="1"/>
  <c r="AC118" i="4"/>
  <c r="AD118" i="4" s="1"/>
  <c r="AC117" i="4"/>
  <c r="AD117" i="4" s="1"/>
  <c r="AC116" i="4"/>
  <c r="AD116" i="4" s="1"/>
  <c r="AC115" i="4"/>
  <c r="AD115" i="4" s="1"/>
  <c r="AC114" i="4"/>
  <c r="AD114" i="4" s="1"/>
  <c r="AC113" i="4"/>
  <c r="AD113" i="4" s="1"/>
  <c r="AC112" i="4"/>
  <c r="AD112" i="4" s="1"/>
  <c r="AC111" i="4"/>
  <c r="AD111" i="4" s="1"/>
  <c r="AC110" i="4"/>
  <c r="AD110" i="4" s="1"/>
  <c r="AC109" i="4"/>
  <c r="AD109" i="4" s="1"/>
  <c r="AC108" i="4"/>
  <c r="AD108" i="4" s="1"/>
  <c r="AC107" i="4"/>
  <c r="AD107" i="4" s="1"/>
  <c r="AC106" i="4"/>
  <c r="AD106" i="4" s="1"/>
  <c r="AC105" i="4"/>
  <c r="AD105" i="4" s="1"/>
  <c r="AC104" i="4"/>
  <c r="AD104" i="4" s="1"/>
  <c r="AC103" i="4"/>
  <c r="AD103" i="4" s="1"/>
  <c r="AC102" i="4"/>
  <c r="AD102" i="4" s="1"/>
  <c r="AC101" i="4"/>
  <c r="AD101" i="4" s="1"/>
  <c r="AC100" i="4"/>
  <c r="AD100" i="4" s="1"/>
  <c r="AC99" i="4"/>
  <c r="AD99" i="4" s="1"/>
  <c r="AC98" i="4"/>
  <c r="AD98" i="4" s="1"/>
  <c r="AC97" i="4"/>
  <c r="AD97" i="4" s="1"/>
  <c r="AC96" i="4"/>
  <c r="AD96" i="4" s="1"/>
  <c r="AC95" i="4"/>
  <c r="AD95" i="4" s="1"/>
  <c r="AC94" i="4"/>
  <c r="AD94" i="4" s="1"/>
  <c r="AC93" i="4"/>
  <c r="AD93" i="4" s="1"/>
  <c r="AC92" i="4"/>
  <c r="AD92" i="4" s="1"/>
  <c r="AC91" i="4"/>
  <c r="AD91" i="4" s="1"/>
  <c r="AC90" i="4"/>
  <c r="AD90" i="4" s="1"/>
  <c r="AC89" i="4"/>
  <c r="AD89" i="4" s="1"/>
  <c r="AC88" i="4"/>
  <c r="AD88" i="4" s="1"/>
  <c r="AC87" i="4"/>
  <c r="AD87" i="4" s="1"/>
  <c r="AC86" i="4"/>
  <c r="AD86" i="4" s="1"/>
  <c r="AC85" i="4"/>
  <c r="AD85" i="4" s="1"/>
  <c r="AC84" i="4"/>
  <c r="AD84" i="4" s="1"/>
  <c r="AC83" i="4"/>
  <c r="AD83" i="4" s="1"/>
  <c r="AC82" i="4"/>
  <c r="AD82" i="4" s="1"/>
  <c r="AC81" i="4"/>
  <c r="AD81" i="4" s="1"/>
  <c r="AC80" i="4"/>
  <c r="AD80" i="4" s="1"/>
  <c r="AC79" i="4"/>
  <c r="AD79" i="4" s="1"/>
  <c r="AC78" i="4"/>
  <c r="AD78" i="4" s="1"/>
  <c r="AC77" i="4"/>
  <c r="AD77" i="4" s="1"/>
  <c r="AC76" i="4"/>
  <c r="AD76" i="4" s="1"/>
  <c r="AC75" i="4"/>
  <c r="AD75" i="4" s="1"/>
  <c r="AC74" i="4"/>
  <c r="AD74" i="4" s="1"/>
  <c r="AC73" i="4"/>
  <c r="AD73" i="4" s="1"/>
  <c r="AC72" i="4"/>
  <c r="AD72" i="4" s="1"/>
  <c r="AC71" i="4"/>
  <c r="AD71" i="4" s="1"/>
  <c r="AC70" i="4"/>
  <c r="AD70" i="4" s="1"/>
  <c r="AC69" i="4"/>
  <c r="AD69" i="4" s="1"/>
  <c r="AC68" i="4"/>
  <c r="AD68" i="4" s="1"/>
  <c r="AC67" i="4"/>
  <c r="AD67" i="4" s="1"/>
  <c r="AC66" i="4"/>
  <c r="AD66" i="4" s="1"/>
  <c r="AC65" i="4"/>
  <c r="AD65" i="4" s="1"/>
  <c r="AC64" i="4"/>
  <c r="AD64" i="4" s="1"/>
  <c r="AC63" i="4"/>
  <c r="AD63" i="4" s="1"/>
  <c r="AC62" i="4"/>
  <c r="AD62" i="4" s="1"/>
  <c r="AC61" i="4"/>
  <c r="AD61" i="4" s="1"/>
  <c r="AC60" i="4"/>
  <c r="AD60" i="4" s="1"/>
  <c r="AC59" i="4"/>
  <c r="AD59" i="4" s="1"/>
  <c r="AC58" i="4"/>
  <c r="AD58" i="4" s="1"/>
  <c r="AC57" i="4"/>
  <c r="AD57" i="4" s="1"/>
  <c r="AC56" i="4"/>
  <c r="AD56" i="4" s="1"/>
  <c r="AC55" i="4"/>
  <c r="AD55" i="4" s="1"/>
  <c r="AC54" i="4"/>
  <c r="AD54" i="4" s="1"/>
  <c r="AC53" i="4"/>
  <c r="AD53" i="4" s="1"/>
  <c r="AC52" i="4"/>
  <c r="AD52" i="4" s="1"/>
  <c r="AC51" i="4"/>
  <c r="AD51" i="4" s="1"/>
  <c r="AC50" i="4"/>
  <c r="AD50" i="4" s="1"/>
  <c r="AC49" i="4"/>
  <c r="AD49" i="4" s="1"/>
  <c r="AC48" i="4"/>
  <c r="AD48" i="4" s="1"/>
  <c r="AC47" i="4"/>
  <c r="AD47" i="4" s="1"/>
  <c r="AC46" i="4"/>
  <c r="AD46" i="4" s="1"/>
  <c r="AC45" i="4"/>
  <c r="AD45" i="4" s="1"/>
  <c r="AC44" i="4"/>
  <c r="AD44" i="4" s="1"/>
  <c r="AC43" i="4"/>
  <c r="AD43" i="4" s="1"/>
  <c r="AC42" i="4"/>
  <c r="AD42" i="4" s="1"/>
  <c r="AC41" i="4"/>
  <c r="AD41" i="4" s="1"/>
  <c r="AC40" i="4"/>
  <c r="AD40" i="4" s="1"/>
  <c r="AC39" i="4"/>
  <c r="AD39" i="4" s="1"/>
  <c r="AC38" i="4"/>
  <c r="AD38" i="4" s="1"/>
  <c r="AC37" i="4"/>
  <c r="AD37" i="4" s="1"/>
  <c r="AC36" i="4"/>
  <c r="AD36" i="4" s="1"/>
  <c r="AC35" i="4"/>
  <c r="AD35" i="4" s="1"/>
  <c r="AC34" i="4"/>
  <c r="AD34" i="4" s="1"/>
  <c r="AC33" i="4"/>
  <c r="AD33" i="4" s="1"/>
  <c r="AC32" i="4"/>
  <c r="AD32" i="4" s="1"/>
  <c r="AC31" i="4"/>
  <c r="AD31" i="4" s="1"/>
  <c r="AC30" i="4"/>
  <c r="AD30" i="4" s="1"/>
  <c r="AC29" i="4"/>
  <c r="AD29" i="4" s="1"/>
  <c r="AC28" i="4"/>
  <c r="AD28" i="4" s="1"/>
  <c r="AC27" i="4"/>
  <c r="AD27" i="4" s="1"/>
  <c r="AC26" i="4"/>
  <c r="AD26" i="4" s="1"/>
  <c r="AC25" i="4"/>
  <c r="AD25" i="4" s="1"/>
  <c r="AC24" i="4"/>
  <c r="AD24" i="4" s="1"/>
  <c r="AC23" i="4"/>
  <c r="AD23" i="4" s="1"/>
  <c r="AC22" i="4"/>
  <c r="AD22" i="4" s="1"/>
  <c r="AC21" i="4"/>
  <c r="AD21" i="4" s="1"/>
  <c r="AC20" i="4"/>
  <c r="AD20" i="4" s="1"/>
  <c r="AC19" i="4"/>
  <c r="AD19" i="4" s="1"/>
  <c r="AC18" i="4"/>
  <c r="AD18" i="4" s="1"/>
  <c r="AC17" i="4"/>
  <c r="AD17" i="4" s="1"/>
  <c r="AC16" i="4"/>
  <c r="AD16" i="4" s="1"/>
  <c r="AC15" i="4"/>
  <c r="AD15" i="4" s="1"/>
  <c r="AC14" i="4"/>
  <c r="AD14" i="4" s="1"/>
  <c r="AC13" i="4"/>
  <c r="AD13" i="4" s="1"/>
  <c r="AC12" i="4"/>
  <c r="AD12" i="4" s="1"/>
  <c r="AC11" i="4"/>
  <c r="AD11" i="4" s="1"/>
  <c r="AC10" i="4"/>
  <c r="AD10" i="4" s="1"/>
  <c r="AC9" i="4"/>
  <c r="AD9" i="4" s="1"/>
  <c r="AC8" i="4"/>
  <c r="AD8" i="4" s="1"/>
  <c r="AC7" i="4"/>
  <c r="AD7" i="4" s="1"/>
  <c r="AC6" i="4"/>
  <c r="AD6" i="4" s="1"/>
  <c r="AC5" i="4"/>
  <c r="AD5" i="4" s="1"/>
  <c r="AC4" i="4"/>
  <c r="AD4" i="4" s="1"/>
  <c r="AC3" i="4"/>
  <c r="AD3" i="4" s="1"/>
  <c r="AC2" i="4"/>
  <c r="AD2" i="4" s="1"/>
  <c r="X301" i="4"/>
  <c r="X300" i="4"/>
  <c r="X299" i="4"/>
  <c r="X298" i="4"/>
  <c r="X297" i="4"/>
  <c r="X296" i="4"/>
  <c r="X295" i="4"/>
  <c r="X294" i="4"/>
  <c r="X293" i="4"/>
  <c r="X292" i="4"/>
  <c r="X291" i="4"/>
  <c r="X290" i="4"/>
  <c r="X289" i="4"/>
  <c r="X288" i="4"/>
  <c r="X287" i="4"/>
  <c r="X286" i="4"/>
  <c r="X285" i="4"/>
  <c r="X284" i="4"/>
  <c r="X283" i="4"/>
  <c r="X282" i="4"/>
  <c r="X281" i="4"/>
  <c r="X280" i="4"/>
  <c r="X279" i="4"/>
  <c r="X278" i="4"/>
  <c r="X277" i="4"/>
  <c r="X276" i="4"/>
  <c r="X275" i="4"/>
  <c r="X274" i="4"/>
  <c r="X273" i="4"/>
  <c r="X272" i="4"/>
  <c r="X271" i="4"/>
  <c r="X270" i="4"/>
  <c r="X269" i="4"/>
  <c r="X268" i="4"/>
  <c r="X267" i="4"/>
  <c r="X266" i="4"/>
  <c r="X265" i="4"/>
  <c r="X264" i="4"/>
  <c r="X263" i="4"/>
  <c r="X262" i="4"/>
  <c r="X261" i="4"/>
  <c r="X260" i="4"/>
  <c r="X259" i="4"/>
  <c r="X258" i="4"/>
  <c r="X257" i="4"/>
  <c r="X256" i="4"/>
  <c r="X255" i="4"/>
  <c r="X254" i="4"/>
  <c r="X253" i="4"/>
  <c r="X252" i="4"/>
  <c r="X251" i="4"/>
  <c r="X250" i="4"/>
  <c r="X249" i="4"/>
  <c r="X248" i="4"/>
  <c r="X247" i="4"/>
  <c r="X246" i="4"/>
  <c r="X245" i="4"/>
  <c r="X244" i="4"/>
  <c r="X243" i="4"/>
  <c r="X242" i="4"/>
  <c r="X241" i="4"/>
  <c r="X240" i="4"/>
  <c r="X239" i="4"/>
  <c r="X238" i="4"/>
  <c r="X237" i="4"/>
  <c r="X236" i="4"/>
  <c r="X235" i="4"/>
  <c r="X234" i="4"/>
  <c r="X233" i="4"/>
  <c r="X232" i="4"/>
  <c r="X231" i="4"/>
  <c r="X230" i="4"/>
  <c r="X229" i="4"/>
  <c r="X228" i="4"/>
  <c r="X227" i="4"/>
  <c r="X226" i="4"/>
  <c r="X225" i="4"/>
  <c r="X224" i="4"/>
  <c r="X223" i="4"/>
  <c r="X222" i="4"/>
  <c r="X221" i="4"/>
  <c r="X220" i="4"/>
  <c r="X219" i="4"/>
  <c r="X218" i="4"/>
  <c r="X217" i="4"/>
  <c r="X216" i="4"/>
  <c r="X215" i="4"/>
  <c r="X214" i="4"/>
  <c r="X213" i="4"/>
  <c r="X212" i="4"/>
  <c r="X211" i="4"/>
  <c r="X210" i="4"/>
  <c r="X209" i="4"/>
  <c r="X208" i="4"/>
  <c r="X207" i="4"/>
  <c r="X206" i="4"/>
  <c r="X205" i="4"/>
  <c r="X204" i="4"/>
  <c r="X203" i="4"/>
  <c r="X202" i="4"/>
  <c r="X201" i="4"/>
  <c r="X200" i="4"/>
  <c r="X199" i="4"/>
  <c r="X198" i="4"/>
  <c r="X197" i="4"/>
  <c r="X196" i="4"/>
  <c r="X195" i="4"/>
  <c r="X194" i="4"/>
  <c r="X193" i="4"/>
  <c r="X192" i="4"/>
  <c r="X191" i="4"/>
  <c r="X190" i="4"/>
  <c r="X189" i="4"/>
  <c r="X188" i="4"/>
  <c r="X187" i="4"/>
  <c r="X186" i="4"/>
  <c r="X185" i="4"/>
  <c r="X184" i="4"/>
  <c r="X183" i="4"/>
  <c r="X182" i="4"/>
  <c r="X181" i="4"/>
  <c r="X180" i="4"/>
  <c r="X179" i="4"/>
  <c r="X178" i="4"/>
  <c r="X177" i="4"/>
  <c r="X176" i="4"/>
  <c r="X175" i="4"/>
  <c r="X174" i="4"/>
  <c r="X173" i="4"/>
  <c r="X172" i="4"/>
  <c r="X171" i="4"/>
  <c r="X170" i="4"/>
  <c r="X169" i="4"/>
  <c r="X168" i="4"/>
  <c r="X167" i="4"/>
  <c r="X166" i="4"/>
  <c r="X165" i="4"/>
  <c r="X164" i="4"/>
  <c r="X163" i="4"/>
  <c r="X162" i="4"/>
  <c r="X161" i="4"/>
  <c r="X160" i="4"/>
  <c r="X159" i="4"/>
  <c r="X158" i="4"/>
  <c r="X157" i="4"/>
  <c r="X156" i="4"/>
  <c r="X155" i="4"/>
  <c r="X154" i="4"/>
  <c r="X153" i="4"/>
  <c r="X152" i="4"/>
  <c r="X151" i="4"/>
  <c r="X150" i="4"/>
  <c r="X149" i="4"/>
  <c r="X148" i="4"/>
  <c r="X147" i="4"/>
  <c r="X146" i="4"/>
  <c r="X145" i="4"/>
  <c r="X144" i="4"/>
  <c r="X143" i="4"/>
  <c r="X142" i="4"/>
  <c r="X141" i="4"/>
  <c r="X140" i="4"/>
  <c r="X139" i="4"/>
  <c r="X138" i="4"/>
  <c r="X137" i="4"/>
  <c r="X136" i="4"/>
  <c r="X135" i="4"/>
  <c r="X134" i="4"/>
  <c r="X133" i="4"/>
  <c r="X132" i="4"/>
  <c r="X131" i="4"/>
  <c r="X130" i="4"/>
  <c r="X129" i="4"/>
  <c r="X128" i="4"/>
  <c r="X127" i="4"/>
  <c r="X126" i="4"/>
  <c r="X125" i="4"/>
  <c r="X124" i="4"/>
  <c r="X123" i="4"/>
  <c r="X122" i="4"/>
  <c r="X121" i="4"/>
  <c r="X120" i="4"/>
  <c r="X119" i="4"/>
  <c r="X118" i="4"/>
  <c r="X117" i="4"/>
  <c r="X116" i="4"/>
  <c r="X115" i="4"/>
  <c r="X114" i="4"/>
  <c r="X113" i="4"/>
  <c r="X112" i="4"/>
  <c r="X111" i="4"/>
  <c r="X110" i="4"/>
  <c r="X109" i="4"/>
  <c r="X108" i="4"/>
  <c r="X107" i="4"/>
  <c r="X106" i="4"/>
  <c r="X105" i="4"/>
  <c r="X104" i="4"/>
  <c r="X103" i="4"/>
  <c r="X102" i="4"/>
  <c r="X101" i="4"/>
  <c r="X100" i="4"/>
  <c r="X99" i="4"/>
  <c r="X98" i="4"/>
  <c r="X97" i="4"/>
  <c r="X96" i="4"/>
  <c r="X95" i="4"/>
  <c r="X94" i="4"/>
  <c r="X93" i="4"/>
  <c r="X92" i="4"/>
  <c r="X91" i="4"/>
  <c r="X90" i="4"/>
  <c r="X89" i="4"/>
  <c r="X88" i="4"/>
  <c r="X87" i="4"/>
  <c r="X86" i="4"/>
  <c r="X85" i="4"/>
  <c r="X84" i="4"/>
  <c r="X83" i="4"/>
  <c r="X82" i="4"/>
  <c r="X81" i="4"/>
  <c r="X80" i="4"/>
  <c r="X79" i="4"/>
  <c r="X78" i="4"/>
  <c r="X77" i="4"/>
  <c r="X76" i="4"/>
  <c r="X75" i="4"/>
  <c r="X74" i="4"/>
  <c r="X73" i="4"/>
  <c r="X72" i="4"/>
  <c r="X71" i="4"/>
  <c r="X70" i="4"/>
  <c r="X69" i="4"/>
  <c r="X68" i="4"/>
  <c r="X67" i="4"/>
  <c r="X66" i="4"/>
  <c r="X65" i="4"/>
  <c r="X64" i="4"/>
  <c r="X63" i="4"/>
  <c r="X62" i="4"/>
  <c r="X61" i="4"/>
  <c r="X60" i="4"/>
  <c r="X59" i="4"/>
  <c r="X58" i="4"/>
  <c r="X57" i="4"/>
  <c r="X56" i="4"/>
  <c r="X55" i="4"/>
  <c r="X54" i="4"/>
  <c r="X53" i="4"/>
  <c r="X52" i="4"/>
  <c r="X51" i="4"/>
  <c r="X50" i="4"/>
  <c r="X49" i="4"/>
  <c r="X48" i="4"/>
  <c r="X47" i="4"/>
  <c r="X46" i="4"/>
  <c r="X45" i="4"/>
  <c r="X44" i="4"/>
  <c r="X43" i="4"/>
  <c r="X42" i="4"/>
  <c r="X41" i="4"/>
  <c r="X40" i="4"/>
  <c r="X39" i="4"/>
  <c r="X38" i="4"/>
  <c r="X37" i="4"/>
  <c r="X36" i="4"/>
  <c r="X35" i="4"/>
  <c r="X34" i="4"/>
  <c r="X33" i="4"/>
  <c r="X32" i="4"/>
  <c r="X31" i="4"/>
  <c r="X30" i="4"/>
  <c r="X29" i="4"/>
  <c r="X28" i="4"/>
  <c r="X27" i="4"/>
  <c r="X26" i="4"/>
  <c r="X25" i="4"/>
  <c r="X24" i="4"/>
  <c r="X23" i="4"/>
  <c r="X22" i="4"/>
  <c r="X21" i="4"/>
  <c r="X20" i="4"/>
  <c r="X19" i="4"/>
  <c r="X18" i="4"/>
  <c r="X17" i="4"/>
  <c r="X16" i="4"/>
  <c r="X15" i="4"/>
  <c r="X14" i="4"/>
  <c r="X13" i="4"/>
  <c r="X12" i="4"/>
  <c r="X11" i="4"/>
  <c r="X10" i="4"/>
  <c r="X9" i="4"/>
  <c r="X8" i="4"/>
  <c r="X7" i="4"/>
  <c r="X6" i="4"/>
  <c r="X5" i="4"/>
  <c r="X4" i="4"/>
  <c r="X3" i="4"/>
  <c r="X2" i="4"/>
  <c r="V301" i="4"/>
  <c r="V300" i="4"/>
  <c r="V299" i="4"/>
  <c r="V298" i="4"/>
  <c r="V297" i="4"/>
  <c r="V296" i="4"/>
  <c r="V295" i="4"/>
  <c r="V294" i="4"/>
  <c r="V293" i="4"/>
  <c r="V292" i="4"/>
  <c r="V291" i="4"/>
  <c r="V290" i="4"/>
  <c r="V289" i="4"/>
  <c r="V288" i="4"/>
  <c r="V287" i="4"/>
  <c r="V286" i="4"/>
  <c r="V285" i="4"/>
  <c r="V284" i="4"/>
  <c r="V283" i="4"/>
  <c r="V282" i="4"/>
  <c r="V281" i="4"/>
  <c r="V280" i="4"/>
  <c r="V279" i="4"/>
  <c r="V278" i="4"/>
  <c r="V277" i="4"/>
  <c r="V276" i="4"/>
  <c r="V275" i="4"/>
  <c r="V274" i="4"/>
  <c r="AA274" i="4" s="1"/>
  <c r="V273" i="4"/>
  <c r="V272" i="4"/>
  <c r="V271" i="4"/>
  <c r="V270" i="4"/>
  <c r="V269" i="4"/>
  <c r="V268" i="4"/>
  <c r="V267" i="4"/>
  <c r="V266" i="4"/>
  <c r="V265" i="4"/>
  <c r="V264" i="4"/>
  <c r="V263" i="4"/>
  <c r="V262" i="4"/>
  <c r="V261" i="4"/>
  <c r="V260" i="4"/>
  <c r="V259" i="4"/>
  <c r="V258" i="4"/>
  <c r="V257" i="4"/>
  <c r="V256" i="4"/>
  <c r="V255" i="4"/>
  <c r="V254" i="4"/>
  <c r="V253" i="4"/>
  <c r="V252" i="4"/>
  <c r="V251" i="4"/>
  <c r="V250" i="4"/>
  <c r="V249" i="4"/>
  <c r="V248" i="4"/>
  <c r="V247" i="4"/>
  <c r="V246" i="4"/>
  <c r="V245" i="4"/>
  <c r="V244" i="4"/>
  <c r="V243" i="4"/>
  <c r="V242" i="4"/>
  <c r="AA242" i="4" s="1"/>
  <c r="V241" i="4"/>
  <c r="V240" i="4"/>
  <c r="V239" i="4"/>
  <c r="V238" i="4"/>
  <c r="V237" i="4"/>
  <c r="V236" i="4"/>
  <c r="V235" i="4"/>
  <c r="V234" i="4"/>
  <c r="V233" i="4"/>
  <c r="V232" i="4"/>
  <c r="V231" i="4"/>
  <c r="V230" i="4"/>
  <c r="V229" i="4"/>
  <c r="V228" i="4"/>
  <c r="V227" i="4"/>
  <c r="V226" i="4"/>
  <c r="V225" i="4"/>
  <c r="V224" i="4"/>
  <c r="V223" i="4"/>
  <c r="V222" i="4"/>
  <c r="V221" i="4"/>
  <c r="V220" i="4"/>
  <c r="V219" i="4"/>
  <c r="V218" i="4"/>
  <c r="V217" i="4"/>
  <c r="V216" i="4"/>
  <c r="V215" i="4"/>
  <c r="V214" i="4"/>
  <c r="V213" i="4"/>
  <c r="V212" i="4"/>
  <c r="V211" i="4"/>
  <c r="V210" i="4"/>
  <c r="V209" i="4"/>
  <c r="V208" i="4"/>
  <c r="V207" i="4"/>
  <c r="V206" i="4"/>
  <c r="V205" i="4"/>
  <c r="V204" i="4"/>
  <c r="V203" i="4"/>
  <c r="V202" i="4"/>
  <c r="V201" i="4"/>
  <c r="V200" i="4"/>
  <c r="V199" i="4"/>
  <c r="V198" i="4"/>
  <c r="V197" i="4"/>
  <c r="V196" i="4"/>
  <c r="V195" i="4"/>
  <c r="V194" i="4"/>
  <c r="V193" i="4"/>
  <c r="V192" i="4"/>
  <c r="V191" i="4"/>
  <c r="V190" i="4"/>
  <c r="V189" i="4"/>
  <c r="V188" i="4"/>
  <c r="V187" i="4"/>
  <c r="V186" i="4"/>
  <c r="V185" i="4"/>
  <c r="V184" i="4"/>
  <c r="V183" i="4"/>
  <c r="V182" i="4"/>
  <c r="V181" i="4"/>
  <c r="V180" i="4"/>
  <c r="V179" i="4"/>
  <c r="V178" i="4"/>
  <c r="V177" i="4"/>
  <c r="V176" i="4"/>
  <c r="V175" i="4"/>
  <c r="V174" i="4"/>
  <c r="V173" i="4"/>
  <c r="V172" i="4"/>
  <c r="V171" i="4"/>
  <c r="V170" i="4"/>
  <c r="V169" i="4"/>
  <c r="V168" i="4"/>
  <c r="V167" i="4"/>
  <c r="V166" i="4"/>
  <c r="V165" i="4"/>
  <c r="V164" i="4"/>
  <c r="V163" i="4"/>
  <c r="V162" i="4"/>
  <c r="V161" i="4"/>
  <c r="V160" i="4"/>
  <c r="V159" i="4"/>
  <c r="V158" i="4"/>
  <c r="V157" i="4"/>
  <c r="V156" i="4"/>
  <c r="V155" i="4"/>
  <c r="V154" i="4"/>
  <c r="V153" i="4"/>
  <c r="V152" i="4"/>
  <c r="V151" i="4"/>
  <c r="V150" i="4"/>
  <c r="V149" i="4"/>
  <c r="V148" i="4"/>
  <c r="V147" i="4"/>
  <c r="V146" i="4"/>
  <c r="V145" i="4"/>
  <c r="V144" i="4"/>
  <c r="V143" i="4"/>
  <c r="V142" i="4"/>
  <c r="V141" i="4"/>
  <c r="V140" i="4"/>
  <c r="V139" i="4"/>
  <c r="V138" i="4"/>
  <c r="V137" i="4"/>
  <c r="V136" i="4"/>
  <c r="V135" i="4"/>
  <c r="V134" i="4"/>
  <c r="V133" i="4"/>
  <c r="V132" i="4"/>
  <c r="V131" i="4"/>
  <c r="V130" i="4"/>
  <c r="V129" i="4"/>
  <c r="V128" i="4"/>
  <c r="V127" i="4"/>
  <c r="V126" i="4"/>
  <c r="V125" i="4"/>
  <c r="V124" i="4"/>
  <c r="V123" i="4"/>
  <c r="V122" i="4"/>
  <c r="V121" i="4"/>
  <c r="V120" i="4"/>
  <c r="V119" i="4"/>
  <c r="V118" i="4"/>
  <c r="V117" i="4"/>
  <c r="V116" i="4"/>
  <c r="V115" i="4"/>
  <c r="V114" i="4"/>
  <c r="V113" i="4"/>
  <c r="V112" i="4"/>
  <c r="V111" i="4"/>
  <c r="V110" i="4"/>
  <c r="V109" i="4"/>
  <c r="V108" i="4"/>
  <c r="V107" i="4"/>
  <c r="V106" i="4"/>
  <c r="V105" i="4"/>
  <c r="V104" i="4"/>
  <c r="V103" i="4"/>
  <c r="V102" i="4"/>
  <c r="V101" i="4"/>
  <c r="V100" i="4"/>
  <c r="V99" i="4"/>
  <c r="V98" i="4"/>
  <c r="V97" i="4"/>
  <c r="V96" i="4"/>
  <c r="V95" i="4"/>
  <c r="V94" i="4"/>
  <c r="V93" i="4"/>
  <c r="V92" i="4"/>
  <c r="V91" i="4"/>
  <c r="V90" i="4"/>
  <c r="V89" i="4"/>
  <c r="V88" i="4"/>
  <c r="V87" i="4"/>
  <c r="V86" i="4"/>
  <c r="V85" i="4"/>
  <c r="V84" i="4"/>
  <c r="V83" i="4"/>
  <c r="V82" i="4"/>
  <c r="V81" i="4"/>
  <c r="V80" i="4"/>
  <c r="V79" i="4"/>
  <c r="V78" i="4"/>
  <c r="V77" i="4"/>
  <c r="AA77" i="4" s="1"/>
  <c r="V76" i="4"/>
  <c r="V75" i="4"/>
  <c r="V74" i="4"/>
  <c r="V73" i="4"/>
  <c r="V72" i="4"/>
  <c r="V71" i="4"/>
  <c r="V70" i="4"/>
  <c r="V69" i="4"/>
  <c r="V68" i="4"/>
  <c r="V67" i="4"/>
  <c r="V66" i="4"/>
  <c r="V65" i="4"/>
  <c r="V64" i="4"/>
  <c r="V63" i="4"/>
  <c r="V62" i="4"/>
  <c r="V61" i="4"/>
  <c r="V60" i="4"/>
  <c r="V59" i="4"/>
  <c r="V58" i="4"/>
  <c r="V57" i="4"/>
  <c r="V56" i="4"/>
  <c r="V55" i="4"/>
  <c r="V54" i="4"/>
  <c r="V53" i="4"/>
  <c r="V52" i="4"/>
  <c r="V51" i="4"/>
  <c r="V50" i="4"/>
  <c r="V49" i="4"/>
  <c r="V48" i="4"/>
  <c r="V47" i="4"/>
  <c r="V46" i="4"/>
  <c r="V45" i="4"/>
  <c r="V44" i="4"/>
  <c r="V43" i="4"/>
  <c r="V42" i="4"/>
  <c r="V41" i="4"/>
  <c r="V40" i="4"/>
  <c r="V39" i="4"/>
  <c r="V38" i="4"/>
  <c r="V37" i="4"/>
  <c r="V36" i="4"/>
  <c r="V35" i="4"/>
  <c r="V34" i="4"/>
  <c r="V33" i="4"/>
  <c r="V32" i="4"/>
  <c r="V31" i="4"/>
  <c r="V30" i="4"/>
  <c r="V29" i="4"/>
  <c r="V28" i="4"/>
  <c r="V27" i="4"/>
  <c r="V26" i="4"/>
  <c r="V25" i="4"/>
  <c r="V24" i="4"/>
  <c r="V23" i="4"/>
  <c r="V22" i="4"/>
  <c r="V21" i="4"/>
  <c r="V20" i="4"/>
  <c r="V19" i="4"/>
  <c r="V18" i="4"/>
  <c r="V17" i="4"/>
  <c r="V16" i="4"/>
  <c r="V15" i="4"/>
  <c r="V14" i="4"/>
  <c r="V13" i="4"/>
  <c r="AA13" i="4" s="1"/>
  <c r="V12" i="4"/>
  <c r="V11" i="4"/>
  <c r="V10" i="4"/>
  <c r="V9" i="4"/>
  <c r="V8" i="4"/>
  <c r="V7" i="4"/>
  <c r="V6" i="4"/>
  <c r="V5" i="4"/>
  <c r="V4" i="4"/>
  <c r="V3" i="4"/>
  <c r="V2" i="4"/>
  <c r="AA2" i="4" s="1"/>
  <c r="U301" i="4"/>
  <c r="U300" i="4"/>
  <c r="U299" i="4"/>
  <c r="U298" i="4"/>
  <c r="U297" i="4"/>
  <c r="U296" i="4"/>
  <c r="U295" i="4"/>
  <c r="U294" i="4"/>
  <c r="U293" i="4"/>
  <c r="U292" i="4"/>
  <c r="U291" i="4"/>
  <c r="U290" i="4"/>
  <c r="U289" i="4"/>
  <c r="U288" i="4"/>
  <c r="U287" i="4"/>
  <c r="U286" i="4"/>
  <c r="U285" i="4"/>
  <c r="U284" i="4"/>
  <c r="U283" i="4"/>
  <c r="U282" i="4"/>
  <c r="U281" i="4"/>
  <c r="U280" i="4"/>
  <c r="U279" i="4"/>
  <c r="U278" i="4"/>
  <c r="U277" i="4"/>
  <c r="U276" i="4"/>
  <c r="U275" i="4"/>
  <c r="U274" i="4"/>
  <c r="U273" i="4"/>
  <c r="U272" i="4"/>
  <c r="U271" i="4"/>
  <c r="U270" i="4"/>
  <c r="U269" i="4"/>
  <c r="U268" i="4"/>
  <c r="U267" i="4"/>
  <c r="U266" i="4"/>
  <c r="U265" i="4"/>
  <c r="U264" i="4"/>
  <c r="U263" i="4"/>
  <c r="U262" i="4"/>
  <c r="U261" i="4"/>
  <c r="U260" i="4"/>
  <c r="U259" i="4"/>
  <c r="U258" i="4"/>
  <c r="U257" i="4"/>
  <c r="U256" i="4"/>
  <c r="U255" i="4"/>
  <c r="U254" i="4"/>
  <c r="U253" i="4"/>
  <c r="U252" i="4"/>
  <c r="U251" i="4"/>
  <c r="U250" i="4"/>
  <c r="U249" i="4"/>
  <c r="U248" i="4"/>
  <c r="U247" i="4"/>
  <c r="U246" i="4"/>
  <c r="U245" i="4"/>
  <c r="U244" i="4"/>
  <c r="U243" i="4"/>
  <c r="U242" i="4"/>
  <c r="U241" i="4"/>
  <c r="U240" i="4"/>
  <c r="U239" i="4"/>
  <c r="U238" i="4"/>
  <c r="U237" i="4"/>
  <c r="U236" i="4"/>
  <c r="U235" i="4"/>
  <c r="U234" i="4"/>
  <c r="U233" i="4"/>
  <c r="U232" i="4"/>
  <c r="U231" i="4"/>
  <c r="U230" i="4"/>
  <c r="U229" i="4"/>
  <c r="U228" i="4"/>
  <c r="U227" i="4"/>
  <c r="U226" i="4"/>
  <c r="U225" i="4"/>
  <c r="U224" i="4"/>
  <c r="U223" i="4"/>
  <c r="U222" i="4"/>
  <c r="U221" i="4"/>
  <c r="U220" i="4"/>
  <c r="U219" i="4"/>
  <c r="U218" i="4"/>
  <c r="U217" i="4"/>
  <c r="U216" i="4"/>
  <c r="U215" i="4"/>
  <c r="U214" i="4"/>
  <c r="U213" i="4"/>
  <c r="U212" i="4"/>
  <c r="U211" i="4"/>
  <c r="U210" i="4"/>
  <c r="U209" i="4"/>
  <c r="U208" i="4"/>
  <c r="U207" i="4"/>
  <c r="U206" i="4"/>
  <c r="U205" i="4"/>
  <c r="U204" i="4"/>
  <c r="U203" i="4"/>
  <c r="U202" i="4"/>
  <c r="U201" i="4"/>
  <c r="U200" i="4"/>
  <c r="U199" i="4"/>
  <c r="U198" i="4"/>
  <c r="U197" i="4"/>
  <c r="U196" i="4"/>
  <c r="U195" i="4"/>
  <c r="U194" i="4"/>
  <c r="U193" i="4"/>
  <c r="U192" i="4"/>
  <c r="U191" i="4"/>
  <c r="U190" i="4"/>
  <c r="U189" i="4"/>
  <c r="U188" i="4"/>
  <c r="U187" i="4"/>
  <c r="U186" i="4"/>
  <c r="U185" i="4"/>
  <c r="U184" i="4"/>
  <c r="U183" i="4"/>
  <c r="U182" i="4"/>
  <c r="U181" i="4"/>
  <c r="U180" i="4"/>
  <c r="U179" i="4"/>
  <c r="U178" i="4"/>
  <c r="U177" i="4"/>
  <c r="U176" i="4"/>
  <c r="U175" i="4"/>
  <c r="U174" i="4"/>
  <c r="U173" i="4"/>
  <c r="U172" i="4"/>
  <c r="U171" i="4"/>
  <c r="U170" i="4"/>
  <c r="U169" i="4"/>
  <c r="U168" i="4"/>
  <c r="U167" i="4"/>
  <c r="U166" i="4"/>
  <c r="U165" i="4"/>
  <c r="U164" i="4"/>
  <c r="U163" i="4"/>
  <c r="U162" i="4"/>
  <c r="U161" i="4"/>
  <c r="U160" i="4"/>
  <c r="U159" i="4"/>
  <c r="U158" i="4"/>
  <c r="U157" i="4"/>
  <c r="U156" i="4"/>
  <c r="U155" i="4"/>
  <c r="U154" i="4"/>
  <c r="U153" i="4"/>
  <c r="U152" i="4"/>
  <c r="U151" i="4"/>
  <c r="U150" i="4"/>
  <c r="U149" i="4"/>
  <c r="U148" i="4"/>
  <c r="U147" i="4"/>
  <c r="U146" i="4"/>
  <c r="U145" i="4"/>
  <c r="U144" i="4"/>
  <c r="U143" i="4"/>
  <c r="U142" i="4"/>
  <c r="U141" i="4"/>
  <c r="U140" i="4"/>
  <c r="U139" i="4"/>
  <c r="U138" i="4"/>
  <c r="U137" i="4"/>
  <c r="U136" i="4"/>
  <c r="U135" i="4"/>
  <c r="U134" i="4"/>
  <c r="U133" i="4"/>
  <c r="U132" i="4"/>
  <c r="U131" i="4"/>
  <c r="U130" i="4"/>
  <c r="U129" i="4"/>
  <c r="U128" i="4"/>
  <c r="U127" i="4"/>
  <c r="U126" i="4"/>
  <c r="U125" i="4"/>
  <c r="U124" i="4"/>
  <c r="U123" i="4"/>
  <c r="U122" i="4"/>
  <c r="U121" i="4"/>
  <c r="U120" i="4"/>
  <c r="U119" i="4"/>
  <c r="U118" i="4"/>
  <c r="U117" i="4"/>
  <c r="U116" i="4"/>
  <c r="U115" i="4"/>
  <c r="U114" i="4"/>
  <c r="U113" i="4"/>
  <c r="U112" i="4"/>
  <c r="U111" i="4"/>
  <c r="U110" i="4"/>
  <c r="U109" i="4"/>
  <c r="U108" i="4"/>
  <c r="U107" i="4"/>
  <c r="U106" i="4"/>
  <c r="U105" i="4"/>
  <c r="U104" i="4"/>
  <c r="U103" i="4"/>
  <c r="U102" i="4"/>
  <c r="U101" i="4"/>
  <c r="U100" i="4"/>
  <c r="U99" i="4"/>
  <c r="U98" i="4"/>
  <c r="U97" i="4"/>
  <c r="U96" i="4"/>
  <c r="U95" i="4"/>
  <c r="U94" i="4"/>
  <c r="U93" i="4"/>
  <c r="U92" i="4"/>
  <c r="U91" i="4"/>
  <c r="U90" i="4"/>
  <c r="U89" i="4"/>
  <c r="U88" i="4"/>
  <c r="U87" i="4"/>
  <c r="U86" i="4"/>
  <c r="U85" i="4"/>
  <c r="U84" i="4"/>
  <c r="U83" i="4"/>
  <c r="U82" i="4"/>
  <c r="U81" i="4"/>
  <c r="U80" i="4"/>
  <c r="U79" i="4"/>
  <c r="U78" i="4"/>
  <c r="U77" i="4"/>
  <c r="U76" i="4"/>
  <c r="U75" i="4"/>
  <c r="U74" i="4"/>
  <c r="U73" i="4"/>
  <c r="U72" i="4"/>
  <c r="U71" i="4"/>
  <c r="U70" i="4"/>
  <c r="U69" i="4"/>
  <c r="U68" i="4"/>
  <c r="U67" i="4"/>
  <c r="U66" i="4"/>
  <c r="U65" i="4"/>
  <c r="U64" i="4"/>
  <c r="U63" i="4"/>
  <c r="U62" i="4"/>
  <c r="U61" i="4"/>
  <c r="U60" i="4"/>
  <c r="U59" i="4"/>
  <c r="U58" i="4"/>
  <c r="U57" i="4"/>
  <c r="U56" i="4"/>
  <c r="U55" i="4"/>
  <c r="U54" i="4"/>
  <c r="U53" i="4"/>
  <c r="U52" i="4"/>
  <c r="U51" i="4"/>
  <c r="U50" i="4"/>
  <c r="U49" i="4"/>
  <c r="U48" i="4"/>
  <c r="U47" i="4"/>
  <c r="U46" i="4"/>
  <c r="U45" i="4"/>
  <c r="U44" i="4"/>
  <c r="U43" i="4"/>
  <c r="U42" i="4"/>
  <c r="U41" i="4"/>
  <c r="U40" i="4"/>
  <c r="U39" i="4"/>
  <c r="U38" i="4"/>
  <c r="U37" i="4"/>
  <c r="U36" i="4"/>
  <c r="U35" i="4"/>
  <c r="U34" i="4"/>
  <c r="U33" i="4"/>
  <c r="U32" i="4"/>
  <c r="U31" i="4"/>
  <c r="U30" i="4"/>
  <c r="U29" i="4"/>
  <c r="U28" i="4"/>
  <c r="U27" i="4"/>
  <c r="U26" i="4"/>
  <c r="U25" i="4"/>
  <c r="U24" i="4"/>
  <c r="U23" i="4"/>
  <c r="U22" i="4"/>
  <c r="U21" i="4"/>
  <c r="U20" i="4"/>
  <c r="U19" i="4"/>
  <c r="U18" i="4"/>
  <c r="U17" i="4"/>
  <c r="U16" i="4"/>
  <c r="U15" i="4"/>
  <c r="U14" i="4"/>
  <c r="U13" i="4"/>
  <c r="U12" i="4"/>
  <c r="U11" i="4"/>
  <c r="U10" i="4"/>
  <c r="U9" i="4"/>
  <c r="U8" i="4"/>
  <c r="U7" i="4"/>
  <c r="U6" i="4"/>
  <c r="U5" i="4"/>
  <c r="U4" i="4"/>
  <c r="U3" i="4"/>
  <c r="U2" i="4"/>
  <c r="T301" i="4"/>
  <c r="T300" i="4"/>
  <c r="T299" i="4"/>
  <c r="T298" i="4"/>
  <c r="T297" i="4"/>
  <c r="T296" i="4"/>
  <c r="T295" i="4"/>
  <c r="T294" i="4"/>
  <c r="T293" i="4"/>
  <c r="T292" i="4"/>
  <c r="T291" i="4"/>
  <c r="T290" i="4"/>
  <c r="T289" i="4"/>
  <c r="T288" i="4"/>
  <c r="T287" i="4"/>
  <c r="T286" i="4"/>
  <c r="T285" i="4"/>
  <c r="T284" i="4"/>
  <c r="T283" i="4"/>
  <c r="T282" i="4"/>
  <c r="T281" i="4"/>
  <c r="T280" i="4"/>
  <c r="T279" i="4"/>
  <c r="T278" i="4"/>
  <c r="T277" i="4"/>
  <c r="T276" i="4"/>
  <c r="T275" i="4"/>
  <c r="T274" i="4"/>
  <c r="T273" i="4"/>
  <c r="T272" i="4"/>
  <c r="T271" i="4"/>
  <c r="T270" i="4"/>
  <c r="T269" i="4"/>
  <c r="T268" i="4"/>
  <c r="T267" i="4"/>
  <c r="T266" i="4"/>
  <c r="T265" i="4"/>
  <c r="T264" i="4"/>
  <c r="T263" i="4"/>
  <c r="T262" i="4"/>
  <c r="T261" i="4"/>
  <c r="T260" i="4"/>
  <c r="T259" i="4"/>
  <c r="T258" i="4"/>
  <c r="T257" i="4"/>
  <c r="T256" i="4"/>
  <c r="T255" i="4"/>
  <c r="T254" i="4"/>
  <c r="T253" i="4"/>
  <c r="T252" i="4"/>
  <c r="T251" i="4"/>
  <c r="T250" i="4"/>
  <c r="T249" i="4"/>
  <c r="T248" i="4"/>
  <c r="T247" i="4"/>
  <c r="T246" i="4"/>
  <c r="T245" i="4"/>
  <c r="T244" i="4"/>
  <c r="T243" i="4"/>
  <c r="T242" i="4"/>
  <c r="T241" i="4"/>
  <c r="T240" i="4"/>
  <c r="T239" i="4"/>
  <c r="T238" i="4"/>
  <c r="T237" i="4"/>
  <c r="T236" i="4"/>
  <c r="T235" i="4"/>
  <c r="T234" i="4"/>
  <c r="T233" i="4"/>
  <c r="T232" i="4"/>
  <c r="T231" i="4"/>
  <c r="T230" i="4"/>
  <c r="T229" i="4"/>
  <c r="T228" i="4"/>
  <c r="T227" i="4"/>
  <c r="T226" i="4"/>
  <c r="T225" i="4"/>
  <c r="T224" i="4"/>
  <c r="T223" i="4"/>
  <c r="T222" i="4"/>
  <c r="T221" i="4"/>
  <c r="T220" i="4"/>
  <c r="T219" i="4"/>
  <c r="T218" i="4"/>
  <c r="T217" i="4"/>
  <c r="T216" i="4"/>
  <c r="T215" i="4"/>
  <c r="T214" i="4"/>
  <c r="T213" i="4"/>
  <c r="T212" i="4"/>
  <c r="T211" i="4"/>
  <c r="T210" i="4"/>
  <c r="T209" i="4"/>
  <c r="T208" i="4"/>
  <c r="T207" i="4"/>
  <c r="T206" i="4"/>
  <c r="T205" i="4"/>
  <c r="T204" i="4"/>
  <c r="T203" i="4"/>
  <c r="T202" i="4"/>
  <c r="T201" i="4"/>
  <c r="T200" i="4"/>
  <c r="T199" i="4"/>
  <c r="T198" i="4"/>
  <c r="T197" i="4"/>
  <c r="T196" i="4"/>
  <c r="T195" i="4"/>
  <c r="T194" i="4"/>
  <c r="T193" i="4"/>
  <c r="T192" i="4"/>
  <c r="T191" i="4"/>
  <c r="T190" i="4"/>
  <c r="T189" i="4"/>
  <c r="T188" i="4"/>
  <c r="T187" i="4"/>
  <c r="T186" i="4"/>
  <c r="T185" i="4"/>
  <c r="T184" i="4"/>
  <c r="T183" i="4"/>
  <c r="T182" i="4"/>
  <c r="T181" i="4"/>
  <c r="T180" i="4"/>
  <c r="T179" i="4"/>
  <c r="T178" i="4"/>
  <c r="T177" i="4"/>
  <c r="T176" i="4"/>
  <c r="T175" i="4"/>
  <c r="T174" i="4"/>
  <c r="T173" i="4"/>
  <c r="T172" i="4"/>
  <c r="T171" i="4"/>
  <c r="T170" i="4"/>
  <c r="T169" i="4"/>
  <c r="T168" i="4"/>
  <c r="T167" i="4"/>
  <c r="T166" i="4"/>
  <c r="T165" i="4"/>
  <c r="T164" i="4"/>
  <c r="T163" i="4"/>
  <c r="T162" i="4"/>
  <c r="T161" i="4"/>
  <c r="T160" i="4"/>
  <c r="T159" i="4"/>
  <c r="T158" i="4"/>
  <c r="T157" i="4"/>
  <c r="T156" i="4"/>
  <c r="T155" i="4"/>
  <c r="T154" i="4"/>
  <c r="T153" i="4"/>
  <c r="T152" i="4"/>
  <c r="T151" i="4"/>
  <c r="T150" i="4"/>
  <c r="T149" i="4"/>
  <c r="T148" i="4"/>
  <c r="T147" i="4"/>
  <c r="T146" i="4"/>
  <c r="T145" i="4"/>
  <c r="T144" i="4"/>
  <c r="T143" i="4"/>
  <c r="T142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3" i="4"/>
  <c r="T122" i="4"/>
  <c r="T121" i="4"/>
  <c r="T120" i="4"/>
  <c r="T119" i="4"/>
  <c r="T118" i="4"/>
  <c r="T117" i="4"/>
  <c r="T116" i="4"/>
  <c r="T115" i="4"/>
  <c r="T114" i="4"/>
  <c r="T113" i="4"/>
  <c r="T112" i="4"/>
  <c r="T111" i="4"/>
  <c r="T110" i="4"/>
  <c r="T109" i="4"/>
  <c r="T108" i="4"/>
  <c r="T107" i="4"/>
  <c r="T106" i="4"/>
  <c r="T105" i="4"/>
  <c r="T104" i="4"/>
  <c r="T103" i="4"/>
  <c r="T102" i="4"/>
  <c r="T101" i="4"/>
  <c r="T100" i="4"/>
  <c r="T99" i="4"/>
  <c r="T98" i="4"/>
  <c r="T97" i="4"/>
  <c r="T96" i="4"/>
  <c r="T95" i="4"/>
  <c r="T94" i="4"/>
  <c r="T93" i="4"/>
  <c r="T92" i="4"/>
  <c r="T91" i="4"/>
  <c r="T90" i="4"/>
  <c r="T89" i="4"/>
  <c r="T88" i="4"/>
  <c r="T87" i="4"/>
  <c r="T86" i="4"/>
  <c r="T85" i="4"/>
  <c r="T84" i="4"/>
  <c r="T83" i="4"/>
  <c r="T82" i="4"/>
  <c r="T81" i="4"/>
  <c r="T80" i="4"/>
  <c r="T79" i="4"/>
  <c r="T78" i="4"/>
  <c r="T77" i="4"/>
  <c r="T76" i="4"/>
  <c r="T75" i="4"/>
  <c r="T74" i="4"/>
  <c r="T73" i="4"/>
  <c r="T72" i="4"/>
  <c r="T71" i="4"/>
  <c r="T70" i="4"/>
  <c r="T69" i="4"/>
  <c r="T68" i="4"/>
  <c r="T67" i="4"/>
  <c r="T66" i="4"/>
  <c r="T65" i="4"/>
  <c r="T64" i="4"/>
  <c r="T63" i="4"/>
  <c r="T62" i="4"/>
  <c r="T61" i="4"/>
  <c r="T60" i="4"/>
  <c r="T59" i="4"/>
  <c r="T58" i="4"/>
  <c r="T57" i="4"/>
  <c r="T56" i="4"/>
  <c r="T55" i="4"/>
  <c r="T54" i="4"/>
  <c r="T53" i="4"/>
  <c r="T52" i="4"/>
  <c r="T51" i="4"/>
  <c r="T50" i="4"/>
  <c r="T49" i="4"/>
  <c r="T48" i="4"/>
  <c r="T47" i="4"/>
  <c r="T46" i="4"/>
  <c r="T45" i="4"/>
  <c r="T44" i="4"/>
  <c r="T43" i="4"/>
  <c r="T42" i="4"/>
  <c r="T41" i="4"/>
  <c r="T40" i="4"/>
  <c r="T39" i="4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T4" i="4"/>
  <c r="T3" i="4"/>
  <c r="T2" i="4"/>
  <c r="S301" i="4"/>
  <c r="S300" i="4"/>
  <c r="S299" i="4"/>
  <c r="S298" i="4"/>
  <c r="S297" i="4"/>
  <c r="S296" i="4"/>
  <c r="S295" i="4"/>
  <c r="S294" i="4"/>
  <c r="S293" i="4"/>
  <c r="S292" i="4"/>
  <c r="S291" i="4"/>
  <c r="S290" i="4"/>
  <c r="S289" i="4"/>
  <c r="S288" i="4"/>
  <c r="S287" i="4"/>
  <c r="S286" i="4"/>
  <c r="S285" i="4"/>
  <c r="S284" i="4"/>
  <c r="S283" i="4"/>
  <c r="S282" i="4"/>
  <c r="S281" i="4"/>
  <c r="S280" i="4"/>
  <c r="S279" i="4"/>
  <c r="S278" i="4"/>
  <c r="S277" i="4"/>
  <c r="S276" i="4"/>
  <c r="S275" i="4"/>
  <c r="S274" i="4"/>
  <c r="S273" i="4"/>
  <c r="S272" i="4"/>
  <c r="S271" i="4"/>
  <c r="S270" i="4"/>
  <c r="S269" i="4"/>
  <c r="S268" i="4"/>
  <c r="S267" i="4"/>
  <c r="S266" i="4"/>
  <c r="S265" i="4"/>
  <c r="S264" i="4"/>
  <c r="S263" i="4"/>
  <c r="S262" i="4"/>
  <c r="S261" i="4"/>
  <c r="S260" i="4"/>
  <c r="S259" i="4"/>
  <c r="S258" i="4"/>
  <c r="S257" i="4"/>
  <c r="S256" i="4"/>
  <c r="S255" i="4"/>
  <c r="S254" i="4"/>
  <c r="S253" i="4"/>
  <c r="S252" i="4"/>
  <c r="S251" i="4"/>
  <c r="S250" i="4"/>
  <c r="S249" i="4"/>
  <c r="S248" i="4"/>
  <c r="S247" i="4"/>
  <c r="S246" i="4"/>
  <c r="S245" i="4"/>
  <c r="S244" i="4"/>
  <c r="S243" i="4"/>
  <c r="S242" i="4"/>
  <c r="S241" i="4"/>
  <c r="S240" i="4"/>
  <c r="S239" i="4"/>
  <c r="S238" i="4"/>
  <c r="S237" i="4"/>
  <c r="S236" i="4"/>
  <c r="S235" i="4"/>
  <c r="S234" i="4"/>
  <c r="S233" i="4"/>
  <c r="S232" i="4"/>
  <c r="S231" i="4"/>
  <c r="S230" i="4"/>
  <c r="S229" i="4"/>
  <c r="S228" i="4"/>
  <c r="S227" i="4"/>
  <c r="S226" i="4"/>
  <c r="S225" i="4"/>
  <c r="S224" i="4"/>
  <c r="S223" i="4"/>
  <c r="S222" i="4"/>
  <c r="S221" i="4"/>
  <c r="S220" i="4"/>
  <c r="S219" i="4"/>
  <c r="S218" i="4"/>
  <c r="S217" i="4"/>
  <c r="S216" i="4"/>
  <c r="S215" i="4"/>
  <c r="S214" i="4"/>
  <c r="S213" i="4"/>
  <c r="S212" i="4"/>
  <c r="S211" i="4"/>
  <c r="S210" i="4"/>
  <c r="S209" i="4"/>
  <c r="S208" i="4"/>
  <c r="S207" i="4"/>
  <c r="S206" i="4"/>
  <c r="S205" i="4"/>
  <c r="S204" i="4"/>
  <c r="S203" i="4"/>
  <c r="S202" i="4"/>
  <c r="S201" i="4"/>
  <c r="S200" i="4"/>
  <c r="S199" i="4"/>
  <c r="S198" i="4"/>
  <c r="S197" i="4"/>
  <c r="S196" i="4"/>
  <c r="S195" i="4"/>
  <c r="S194" i="4"/>
  <c r="S193" i="4"/>
  <c r="S192" i="4"/>
  <c r="S191" i="4"/>
  <c r="S190" i="4"/>
  <c r="S189" i="4"/>
  <c r="S188" i="4"/>
  <c r="S187" i="4"/>
  <c r="S186" i="4"/>
  <c r="S185" i="4"/>
  <c r="S184" i="4"/>
  <c r="S183" i="4"/>
  <c r="S182" i="4"/>
  <c r="S181" i="4"/>
  <c r="S180" i="4"/>
  <c r="S179" i="4"/>
  <c r="S178" i="4"/>
  <c r="S177" i="4"/>
  <c r="S176" i="4"/>
  <c r="S175" i="4"/>
  <c r="S174" i="4"/>
  <c r="S173" i="4"/>
  <c r="S172" i="4"/>
  <c r="S171" i="4"/>
  <c r="S170" i="4"/>
  <c r="S169" i="4"/>
  <c r="S168" i="4"/>
  <c r="S167" i="4"/>
  <c r="S166" i="4"/>
  <c r="S165" i="4"/>
  <c r="S164" i="4"/>
  <c r="S163" i="4"/>
  <c r="S162" i="4"/>
  <c r="S161" i="4"/>
  <c r="S160" i="4"/>
  <c r="S159" i="4"/>
  <c r="S158" i="4"/>
  <c r="S157" i="4"/>
  <c r="S156" i="4"/>
  <c r="S155" i="4"/>
  <c r="S154" i="4"/>
  <c r="S153" i="4"/>
  <c r="S152" i="4"/>
  <c r="S151" i="4"/>
  <c r="S150" i="4"/>
  <c r="S149" i="4"/>
  <c r="S148" i="4"/>
  <c r="S147" i="4"/>
  <c r="S146" i="4"/>
  <c r="S145" i="4"/>
  <c r="S144" i="4"/>
  <c r="S143" i="4"/>
  <c r="S142" i="4"/>
  <c r="S141" i="4"/>
  <c r="S140" i="4"/>
  <c r="S139" i="4"/>
  <c r="S138" i="4"/>
  <c r="S137" i="4"/>
  <c r="S136" i="4"/>
  <c r="S135" i="4"/>
  <c r="S134" i="4"/>
  <c r="S133" i="4"/>
  <c r="S132" i="4"/>
  <c r="S131" i="4"/>
  <c r="S130" i="4"/>
  <c r="S129" i="4"/>
  <c r="S128" i="4"/>
  <c r="S127" i="4"/>
  <c r="S126" i="4"/>
  <c r="S125" i="4"/>
  <c r="S124" i="4"/>
  <c r="S123" i="4"/>
  <c r="S122" i="4"/>
  <c r="S121" i="4"/>
  <c r="S120" i="4"/>
  <c r="S119" i="4"/>
  <c r="S118" i="4"/>
  <c r="S117" i="4"/>
  <c r="S116" i="4"/>
  <c r="S115" i="4"/>
  <c r="S114" i="4"/>
  <c r="S113" i="4"/>
  <c r="S112" i="4"/>
  <c r="S111" i="4"/>
  <c r="S110" i="4"/>
  <c r="S109" i="4"/>
  <c r="S108" i="4"/>
  <c r="S107" i="4"/>
  <c r="S106" i="4"/>
  <c r="S105" i="4"/>
  <c r="S104" i="4"/>
  <c r="S103" i="4"/>
  <c r="S102" i="4"/>
  <c r="S101" i="4"/>
  <c r="S100" i="4"/>
  <c r="S99" i="4"/>
  <c r="S98" i="4"/>
  <c r="S97" i="4"/>
  <c r="S96" i="4"/>
  <c r="S95" i="4"/>
  <c r="S94" i="4"/>
  <c r="S93" i="4"/>
  <c r="S92" i="4"/>
  <c r="S91" i="4"/>
  <c r="S90" i="4"/>
  <c r="S89" i="4"/>
  <c r="S88" i="4"/>
  <c r="S87" i="4"/>
  <c r="S86" i="4"/>
  <c r="S85" i="4"/>
  <c r="S84" i="4"/>
  <c r="S83" i="4"/>
  <c r="S82" i="4"/>
  <c r="S81" i="4"/>
  <c r="S80" i="4"/>
  <c r="S79" i="4"/>
  <c r="S78" i="4"/>
  <c r="S77" i="4"/>
  <c r="S76" i="4"/>
  <c r="S75" i="4"/>
  <c r="S74" i="4"/>
  <c r="S73" i="4"/>
  <c r="S72" i="4"/>
  <c r="S71" i="4"/>
  <c r="S70" i="4"/>
  <c r="S69" i="4"/>
  <c r="S68" i="4"/>
  <c r="S67" i="4"/>
  <c r="S66" i="4"/>
  <c r="S65" i="4"/>
  <c r="S64" i="4"/>
  <c r="S63" i="4"/>
  <c r="S62" i="4"/>
  <c r="S61" i="4"/>
  <c r="S60" i="4"/>
  <c r="S59" i="4"/>
  <c r="S58" i="4"/>
  <c r="S57" i="4"/>
  <c r="S56" i="4"/>
  <c r="S55" i="4"/>
  <c r="S54" i="4"/>
  <c r="S53" i="4"/>
  <c r="S52" i="4"/>
  <c r="S51" i="4"/>
  <c r="S50" i="4"/>
  <c r="S49" i="4"/>
  <c r="S48" i="4"/>
  <c r="S47" i="4"/>
  <c r="S46" i="4"/>
  <c r="S45" i="4"/>
  <c r="S44" i="4"/>
  <c r="S43" i="4"/>
  <c r="S42" i="4"/>
  <c r="S41" i="4"/>
  <c r="S40" i="4"/>
  <c r="S39" i="4"/>
  <c r="S38" i="4"/>
  <c r="S37" i="4"/>
  <c r="S36" i="4"/>
  <c r="S35" i="4"/>
  <c r="S34" i="4"/>
  <c r="S33" i="4"/>
  <c r="S32" i="4"/>
  <c r="S31" i="4"/>
  <c r="S30" i="4"/>
  <c r="S29" i="4"/>
  <c r="S28" i="4"/>
  <c r="S27" i="4"/>
  <c r="S26" i="4"/>
  <c r="S25" i="4"/>
  <c r="S24" i="4"/>
  <c r="S23" i="4"/>
  <c r="S22" i="4"/>
  <c r="S21" i="4"/>
  <c r="S20" i="4"/>
  <c r="S19" i="4"/>
  <c r="S18" i="4"/>
  <c r="S17" i="4"/>
  <c r="S16" i="4"/>
  <c r="S15" i="4"/>
  <c r="S14" i="4"/>
  <c r="S13" i="4"/>
  <c r="S12" i="4"/>
  <c r="S11" i="4"/>
  <c r="S10" i="4"/>
  <c r="S9" i="4"/>
  <c r="S8" i="4"/>
  <c r="S7" i="4"/>
  <c r="S6" i="4"/>
  <c r="S5" i="4"/>
  <c r="S4" i="4"/>
  <c r="S3" i="4"/>
  <c r="S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3" i="4"/>
  <c r="R2" i="4"/>
  <c r="H301" i="4"/>
  <c r="H300" i="4"/>
  <c r="H299" i="4"/>
  <c r="H298" i="4"/>
  <c r="H297" i="4"/>
  <c r="H296" i="4"/>
  <c r="H295" i="4"/>
  <c r="H294" i="4"/>
  <c r="O294" i="4" s="1"/>
  <c r="H293" i="4"/>
  <c r="H292" i="4"/>
  <c r="H291" i="4"/>
  <c r="H290" i="4"/>
  <c r="H289" i="4"/>
  <c r="H288" i="4"/>
  <c r="H287" i="4"/>
  <c r="H286" i="4"/>
  <c r="O286" i="4" s="1"/>
  <c r="H285" i="4"/>
  <c r="H284" i="4"/>
  <c r="H283" i="4"/>
  <c r="H282" i="4"/>
  <c r="H281" i="4"/>
  <c r="H280" i="4"/>
  <c r="H279" i="4"/>
  <c r="H278" i="4"/>
  <c r="O278" i="4" s="1"/>
  <c r="H277" i="4"/>
  <c r="H276" i="4"/>
  <c r="H275" i="4"/>
  <c r="H274" i="4"/>
  <c r="H273" i="4"/>
  <c r="H272" i="4"/>
  <c r="H271" i="4"/>
  <c r="H270" i="4"/>
  <c r="O270" i="4" s="1"/>
  <c r="H269" i="4"/>
  <c r="H268" i="4"/>
  <c r="H267" i="4"/>
  <c r="H266" i="4"/>
  <c r="H265" i="4"/>
  <c r="H264" i="4"/>
  <c r="H263" i="4"/>
  <c r="H262" i="4"/>
  <c r="O262" i="4" s="1"/>
  <c r="H261" i="4"/>
  <c r="H260" i="4"/>
  <c r="H259" i="4"/>
  <c r="H258" i="4"/>
  <c r="H257" i="4"/>
  <c r="H256" i="4"/>
  <c r="H255" i="4"/>
  <c r="H254" i="4"/>
  <c r="O254" i="4" s="1"/>
  <c r="H253" i="4"/>
  <c r="H252" i="4"/>
  <c r="H251" i="4"/>
  <c r="H250" i="4"/>
  <c r="H249" i="4"/>
  <c r="H248" i="4"/>
  <c r="H247" i="4"/>
  <c r="H246" i="4"/>
  <c r="O246" i="4" s="1"/>
  <c r="H245" i="4"/>
  <c r="H244" i="4"/>
  <c r="H243" i="4"/>
  <c r="H242" i="4"/>
  <c r="H241" i="4"/>
  <c r="H240" i="4"/>
  <c r="H239" i="4"/>
  <c r="H238" i="4"/>
  <c r="O238" i="4" s="1"/>
  <c r="H237" i="4"/>
  <c r="H236" i="4"/>
  <c r="H235" i="4"/>
  <c r="H234" i="4"/>
  <c r="H233" i="4"/>
  <c r="H232" i="4"/>
  <c r="H231" i="4"/>
  <c r="H230" i="4"/>
  <c r="O230" i="4" s="1"/>
  <c r="H229" i="4"/>
  <c r="H228" i="4"/>
  <c r="H227" i="4"/>
  <c r="H226" i="4"/>
  <c r="H225" i="4"/>
  <c r="H224" i="4"/>
  <c r="H223" i="4"/>
  <c r="H222" i="4"/>
  <c r="O222" i="4" s="1"/>
  <c r="H221" i="4"/>
  <c r="H220" i="4"/>
  <c r="H219" i="4"/>
  <c r="H218" i="4"/>
  <c r="H217" i="4"/>
  <c r="H216" i="4"/>
  <c r="H215" i="4"/>
  <c r="H214" i="4"/>
  <c r="O214" i="4" s="1"/>
  <c r="H213" i="4"/>
  <c r="H212" i="4"/>
  <c r="H211" i="4"/>
  <c r="H210" i="4"/>
  <c r="H209" i="4"/>
  <c r="H208" i="4"/>
  <c r="H207" i="4"/>
  <c r="H206" i="4"/>
  <c r="O206" i="4" s="1"/>
  <c r="H205" i="4"/>
  <c r="H204" i="4"/>
  <c r="H203" i="4"/>
  <c r="H202" i="4"/>
  <c r="H201" i="4"/>
  <c r="H200" i="4"/>
  <c r="H199" i="4"/>
  <c r="H198" i="4"/>
  <c r="O198" i="4" s="1"/>
  <c r="H197" i="4"/>
  <c r="H196" i="4"/>
  <c r="H195" i="4"/>
  <c r="H194" i="4"/>
  <c r="H193" i="4"/>
  <c r="H192" i="4"/>
  <c r="H191" i="4"/>
  <c r="H190" i="4"/>
  <c r="O190" i="4" s="1"/>
  <c r="H189" i="4"/>
  <c r="H188" i="4"/>
  <c r="H187" i="4"/>
  <c r="H186" i="4"/>
  <c r="H185" i="4"/>
  <c r="H184" i="4"/>
  <c r="H183" i="4"/>
  <c r="H182" i="4"/>
  <c r="O182" i="4" s="1"/>
  <c r="H181" i="4"/>
  <c r="H180" i="4"/>
  <c r="H179" i="4"/>
  <c r="H178" i="4"/>
  <c r="H177" i="4"/>
  <c r="H176" i="4"/>
  <c r="H175" i="4"/>
  <c r="H174" i="4"/>
  <c r="O174" i="4" s="1"/>
  <c r="H173" i="4"/>
  <c r="H172" i="4"/>
  <c r="H171" i="4"/>
  <c r="H170" i="4"/>
  <c r="H169" i="4"/>
  <c r="H168" i="4"/>
  <c r="H167" i="4"/>
  <c r="H166" i="4"/>
  <c r="O166" i="4" s="1"/>
  <c r="H165" i="4"/>
  <c r="H164" i="4"/>
  <c r="H163" i="4"/>
  <c r="H162" i="4"/>
  <c r="H161" i="4"/>
  <c r="H160" i="4"/>
  <c r="H159" i="4"/>
  <c r="H158" i="4"/>
  <c r="O158" i="4" s="1"/>
  <c r="H157" i="4"/>
  <c r="H156" i="4"/>
  <c r="H155" i="4"/>
  <c r="H154" i="4"/>
  <c r="H153" i="4"/>
  <c r="H152" i="4"/>
  <c r="H151" i="4"/>
  <c r="H150" i="4"/>
  <c r="O150" i="4" s="1"/>
  <c r="H149" i="4"/>
  <c r="H148" i="4"/>
  <c r="H147" i="4"/>
  <c r="H146" i="4"/>
  <c r="H145" i="4"/>
  <c r="H144" i="4"/>
  <c r="H143" i="4"/>
  <c r="H142" i="4"/>
  <c r="O142" i="4" s="1"/>
  <c r="H141" i="4"/>
  <c r="H140" i="4"/>
  <c r="H139" i="4"/>
  <c r="H138" i="4"/>
  <c r="H137" i="4"/>
  <c r="H136" i="4"/>
  <c r="H135" i="4"/>
  <c r="H134" i="4"/>
  <c r="O134" i="4" s="1"/>
  <c r="H133" i="4"/>
  <c r="H132" i="4"/>
  <c r="H131" i="4"/>
  <c r="H130" i="4"/>
  <c r="H129" i="4"/>
  <c r="H128" i="4"/>
  <c r="H127" i="4"/>
  <c r="H126" i="4"/>
  <c r="O126" i="4" s="1"/>
  <c r="H125" i="4"/>
  <c r="H124" i="4"/>
  <c r="H123" i="4"/>
  <c r="H122" i="4"/>
  <c r="H121" i="4"/>
  <c r="H120" i="4"/>
  <c r="H119" i="4"/>
  <c r="H118" i="4"/>
  <c r="O118" i="4" s="1"/>
  <c r="H117" i="4"/>
  <c r="H116" i="4"/>
  <c r="H115" i="4"/>
  <c r="H114" i="4"/>
  <c r="H113" i="4"/>
  <c r="H112" i="4"/>
  <c r="H111" i="4"/>
  <c r="H110" i="4"/>
  <c r="O110" i="4" s="1"/>
  <c r="H109" i="4"/>
  <c r="H108" i="4"/>
  <c r="H107" i="4"/>
  <c r="H106" i="4"/>
  <c r="H105" i="4"/>
  <c r="H104" i="4"/>
  <c r="H103" i="4"/>
  <c r="H102" i="4"/>
  <c r="O102" i="4" s="1"/>
  <c r="H101" i="4"/>
  <c r="H100" i="4"/>
  <c r="H99" i="4"/>
  <c r="H98" i="4"/>
  <c r="H97" i="4"/>
  <c r="H96" i="4"/>
  <c r="H95" i="4"/>
  <c r="H94" i="4"/>
  <c r="O94" i="4" s="1"/>
  <c r="H93" i="4"/>
  <c r="H92" i="4"/>
  <c r="H91" i="4"/>
  <c r="H90" i="4"/>
  <c r="H89" i="4"/>
  <c r="H88" i="4"/>
  <c r="H87" i="4"/>
  <c r="H86" i="4"/>
  <c r="O86" i="4" s="1"/>
  <c r="H85" i="4"/>
  <c r="H84" i="4"/>
  <c r="H83" i="4"/>
  <c r="H82" i="4"/>
  <c r="H81" i="4"/>
  <c r="H80" i="4"/>
  <c r="H79" i="4"/>
  <c r="H78" i="4"/>
  <c r="O78" i="4" s="1"/>
  <c r="H77" i="4"/>
  <c r="H76" i="4"/>
  <c r="H75" i="4"/>
  <c r="H74" i="4"/>
  <c r="H73" i="4"/>
  <c r="H72" i="4"/>
  <c r="H71" i="4"/>
  <c r="H70" i="4"/>
  <c r="O70" i="4" s="1"/>
  <c r="H69" i="4"/>
  <c r="H68" i="4"/>
  <c r="H67" i="4"/>
  <c r="H66" i="4"/>
  <c r="H65" i="4"/>
  <c r="H64" i="4"/>
  <c r="H63" i="4"/>
  <c r="H62" i="4"/>
  <c r="O62" i="4" s="1"/>
  <c r="H61" i="4"/>
  <c r="H60" i="4"/>
  <c r="H59" i="4"/>
  <c r="H58" i="4"/>
  <c r="H57" i="4"/>
  <c r="H56" i="4"/>
  <c r="H55" i="4"/>
  <c r="H54" i="4"/>
  <c r="O54" i="4" s="1"/>
  <c r="H53" i="4"/>
  <c r="H52" i="4"/>
  <c r="H51" i="4"/>
  <c r="H50" i="4"/>
  <c r="H49" i="4"/>
  <c r="H48" i="4"/>
  <c r="H47" i="4"/>
  <c r="H46" i="4"/>
  <c r="O46" i="4" s="1"/>
  <c r="H45" i="4"/>
  <c r="H44" i="4"/>
  <c r="H43" i="4"/>
  <c r="H42" i="4"/>
  <c r="H41" i="4"/>
  <c r="H40" i="4"/>
  <c r="H39" i="4"/>
  <c r="H38" i="4"/>
  <c r="O38" i="4" s="1"/>
  <c r="H37" i="4"/>
  <c r="H36" i="4"/>
  <c r="H35" i="4"/>
  <c r="H34" i="4"/>
  <c r="H33" i="4"/>
  <c r="H32" i="4"/>
  <c r="H31" i="4"/>
  <c r="H30" i="4"/>
  <c r="O30" i="4" s="1"/>
  <c r="H29" i="4"/>
  <c r="H28" i="4"/>
  <c r="H27" i="4"/>
  <c r="H26" i="4"/>
  <c r="H25" i="4"/>
  <c r="H24" i="4"/>
  <c r="H23" i="4"/>
  <c r="H22" i="4"/>
  <c r="O22" i="4" s="1"/>
  <c r="H21" i="4"/>
  <c r="H20" i="4"/>
  <c r="H19" i="4"/>
  <c r="H18" i="4"/>
  <c r="H17" i="4"/>
  <c r="H16" i="4"/>
  <c r="H15" i="4"/>
  <c r="H14" i="4"/>
  <c r="O14" i="4" s="1"/>
  <c r="H13" i="4"/>
  <c r="H12" i="4"/>
  <c r="H11" i="4"/>
  <c r="H10" i="4"/>
  <c r="H9" i="4"/>
  <c r="H8" i="4"/>
  <c r="H7" i="4"/>
  <c r="H6" i="4"/>
  <c r="O6" i="4" s="1"/>
  <c r="H5" i="4"/>
  <c r="H4" i="4"/>
  <c r="H3" i="4"/>
  <c r="H2" i="4"/>
  <c r="G301" i="4"/>
  <c r="G300" i="4"/>
  <c r="G299" i="4"/>
  <c r="G298" i="4"/>
  <c r="G297" i="4"/>
  <c r="G296" i="4"/>
  <c r="G295" i="4"/>
  <c r="G294" i="4"/>
  <c r="G293" i="4"/>
  <c r="G292" i="4"/>
  <c r="G291" i="4"/>
  <c r="G290" i="4"/>
  <c r="G289" i="4"/>
  <c r="G288" i="4"/>
  <c r="G287" i="4"/>
  <c r="G286" i="4"/>
  <c r="G285" i="4"/>
  <c r="G284" i="4"/>
  <c r="G283" i="4"/>
  <c r="G282" i="4"/>
  <c r="G281" i="4"/>
  <c r="G280" i="4"/>
  <c r="G279" i="4"/>
  <c r="G278" i="4"/>
  <c r="G277" i="4"/>
  <c r="G276" i="4"/>
  <c r="G275" i="4"/>
  <c r="G274" i="4"/>
  <c r="G273" i="4"/>
  <c r="G272" i="4"/>
  <c r="G271" i="4"/>
  <c r="G270" i="4"/>
  <c r="G269" i="4"/>
  <c r="G268" i="4"/>
  <c r="G267" i="4"/>
  <c r="G266" i="4"/>
  <c r="G265" i="4"/>
  <c r="G264" i="4"/>
  <c r="G263" i="4"/>
  <c r="G262" i="4"/>
  <c r="G261" i="4"/>
  <c r="G260" i="4"/>
  <c r="G259" i="4"/>
  <c r="G258" i="4"/>
  <c r="G257" i="4"/>
  <c r="G256" i="4"/>
  <c r="G255" i="4"/>
  <c r="G254" i="4"/>
  <c r="G253" i="4"/>
  <c r="G252" i="4"/>
  <c r="G251" i="4"/>
  <c r="G250" i="4"/>
  <c r="G249" i="4"/>
  <c r="G248" i="4"/>
  <c r="G247" i="4"/>
  <c r="G246" i="4"/>
  <c r="G245" i="4"/>
  <c r="G244" i="4"/>
  <c r="G243" i="4"/>
  <c r="G242" i="4"/>
  <c r="G241" i="4"/>
  <c r="G240" i="4"/>
  <c r="G239" i="4"/>
  <c r="G238" i="4"/>
  <c r="G237" i="4"/>
  <c r="G236" i="4"/>
  <c r="G235" i="4"/>
  <c r="G234" i="4"/>
  <c r="G233" i="4"/>
  <c r="G232" i="4"/>
  <c r="G231" i="4"/>
  <c r="G230" i="4"/>
  <c r="G229" i="4"/>
  <c r="G228" i="4"/>
  <c r="G227" i="4"/>
  <c r="G226" i="4"/>
  <c r="G225" i="4"/>
  <c r="G224" i="4"/>
  <c r="G223" i="4"/>
  <c r="G222" i="4"/>
  <c r="G221" i="4"/>
  <c r="G220" i="4"/>
  <c r="G219" i="4"/>
  <c r="G218" i="4"/>
  <c r="G217" i="4"/>
  <c r="G216" i="4"/>
  <c r="G215" i="4"/>
  <c r="G214" i="4"/>
  <c r="G213" i="4"/>
  <c r="G212" i="4"/>
  <c r="G211" i="4"/>
  <c r="G210" i="4"/>
  <c r="G209" i="4"/>
  <c r="G208" i="4"/>
  <c r="G207" i="4"/>
  <c r="G206" i="4"/>
  <c r="G205" i="4"/>
  <c r="G204" i="4"/>
  <c r="G203" i="4"/>
  <c r="G202" i="4"/>
  <c r="G201" i="4"/>
  <c r="G200" i="4"/>
  <c r="G199" i="4"/>
  <c r="G198" i="4"/>
  <c r="G197" i="4"/>
  <c r="G196" i="4"/>
  <c r="G195" i="4"/>
  <c r="G194" i="4"/>
  <c r="G193" i="4"/>
  <c r="G192" i="4"/>
  <c r="G191" i="4"/>
  <c r="G190" i="4"/>
  <c r="G189" i="4"/>
  <c r="G188" i="4"/>
  <c r="G187" i="4"/>
  <c r="G186" i="4"/>
  <c r="G185" i="4"/>
  <c r="G184" i="4"/>
  <c r="G183" i="4"/>
  <c r="G182" i="4"/>
  <c r="G181" i="4"/>
  <c r="G180" i="4"/>
  <c r="G179" i="4"/>
  <c r="G178" i="4"/>
  <c r="G177" i="4"/>
  <c r="G176" i="4"/>
  <c r="G175" i="4"/>
  <c r="G174" i="4"/>
  <c r="G173" i="4"/>
  <c r="G172" i="4"/>
  <c r="G171" i="4"/>
  <c r="G170" i="4"/>
  <c r="G169" i="4"/>
  <c r="G168" i="4"/>
  <c r="G167" i="4"/>
  <c r="G166" i="4"/>
  <c r="G165" i="4"/>
  <c r="G164" i="4"/>
  <c r="G163" i="4"/>
  <c r="G162" i="4"/>
  <c r="G161" i="4"/>
  <c r="G160" i="4"/>
  <c r="G159" i="4"/>
  <c r="G158" i="4"/>
  <c r="G157" i="4"/>
  <c r="G156" i="4"/>
  <c r="G155" i="4"/>
  <c r="G154" i="4"/>
  <c r="G153" i="4"/>
  <c r="G152" i="4"/>
  <c r="G151" i="4"/>
  <c r="G150" i="4"/>
  <c r="G149" i="4"/>
  <c r="G148" i="4"/>
  <c r="G147" i="4"/>
  <c r="G146" i="4"/>
  <c r="G145" i="4"/>
  <c r="G144" i="4"/>
  <c r="G143" i="4"/>
  <c r="G142" i="4"/>
  <c r="G141" i="4"/>
  <c r="G140" i="4"/>
  <c r="G139" i="4"/>
  <c r="G138" i="4"/>
  <c r="G137" i="4"/>
  <c r="G136" i="4"/>
  <c r="G135" i="4"/>
  <c r="G134" i="4"/>
  <c r="G133" i="4"/>
  <c r="G132" i="4"/>
  <c r="G131" i="4"/>
  <c r="G130" i="4"/>
  <c r="G129" i="4"/>
  <c r="G128" i="4"/>
  <c r="G127" i="4"/>
  <c r="G126" i="4"/>
  <c r="G125" i="4"/>
  <c r="G124" i="4"/>
  <c r="G123" i="4"/>
  <c r="G122" i="4"/>
  <c r="G121" i="4"/>
  <c r="G120" i="4"/>
  <c r="G119" i="4"/>
  <c r="G118" i="4"/>
  <c r="G117" i="4"/>
  <c r="G116" i="4"/>
  <c r="G115" i="4"/>
  <c r="G114" i="4"/>
  <c r="G113" i="4"/>
  <c r="G112" i="4"/>
  <c r="G111" i="4"/>
  <c r="G110" i="4"/>
  <c r="G109" i="4"/>
  <c r="G108" i="4"/>
  <c r="G107" i="4"/>
  <c r="G106" i="4"/>
  <c r="G105" i="4"/>
  <c r="G104" i="4"/>
  <c r="G103" i="4"/>
  <c r="G102" i="4"/>
  <c r="G101" i="4"/>
  <c r="G100" i="4"/>
  <c r="G99" i="4"/>
  <c r="G98" i="4"/>
  <c r="G97" i="4"/>
  <c r="G96" i="4"/>
  <c r="G95" i="4"/>
  <c r="G94" i="4"/>
  <c r="G93" i="4"/>
  <c r="G92" i="4"/>
  <c r="G91" i="4"/>
  <c r="G90" i="4"/>
  <c r="G89" i="4"/>
  <c r="G88" i="4"/>
  <c r="G87" i="4"/>
  <c r="G86" i="4"/>
  <c r="G85" i="4"/>
  <c r="G84" i="4"/>
  <c r="G83" i="4"/>
  <c r="G82" i="4"/>
  <c r="G81" i="4"/>
  <c r="G80" i="4"/>
  <c r="G79" i="4"/>
  <c r="G78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1" i="4"/>
  <c r="G60" i="4"/>
  <c r="G59" i="4"/>
  <c r="G58" i="4"/>
  <c r="G57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G30" i="4"/>
  <c r="G29" i="4"/>
  <c r="G28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7" i="4"/>
  <c r="G6" i="4"/>
  <c r="G5" i="4"/>
  <c r="G4" i="4"/>
  <c r="G3" i="4"/>
  <c r="G2" i="4"/>
  <c r="F301" i="4"/>
  <c r="F300" i="4"/>
  <c r="F299" i="4"/>
  <c r="F298" i="4"/>
  <c r="F297" i="4"/>
  <c r="F296" i="4"/>
  <c r="F295" i="4"/>
  <c r="F294" i="4"/>
  <c r="F293" i="4"/>
  <c r="F292" i="4"/>
  <c r="F291" i="4"/>
  <c r="F290" i="4"/>
  <c r="F289" i="4"/>
  <c r="F288" i="4"/>
  <c r="F287" i="4"/>
  <c r="F286" i="4"/>
  <c r="F285" i="4"/>
  <c r="F284" i="4"/>
  <c r="F283" i="4"/>
  <c r="F282" i="4"/>
  <c r="F281" i="4"/>
  <c r="F280" i="4"/>
  <c r="F279" i="4"/>
  <c r="F278" i="4"/>
  <c r="F277" i="4"/>
  <c r="F276" i="4"/>
  <c r="F275" i="4"/>
  <c r="F274" i="4"/>
  <c r="F273" i="4"/>
  <c r="F272" i="4"/>
  <c r="F271" i="4"/>
  <c r="F270" i="4"/>
  <c r="F269" i="4"/>
  <c r="F268" i="4"/>
  <c r="F267" i="4"/>
  <c r="F266" i="4"/>
  <c r="F265" i="4"/>
  <c r="F264" i="4"/>
  <c r="F263" i="4"/>
  <c r="F262" i="4"/>
  <c r="F261" i="4"/>
  <c r="F260" i="4"/>
  <c r="F259" i="4"/>
  <c r="F258" i="4"/>
  <c r="F257" i="4"/>
  <c r="F256" i="4"/>
  <c r="F255" i="4"/>
  <c r="F254" i="4"/>
  <c r="F253" i="4"/>
  <c r="F252" i="4"/>
  <c r="F251" i="4"/>
  <c r="F250" i="4"/>
  <c r="F249" i="4"/>
  <c r="F248" i="4"/>
  <c r="F247" i="4"/>
  <c r="F246" i="4"/>
  <c r="F245" i="4"/>
  <c r="F244" i="4"/>
  <c r="F243" i="4"/>
  <c r="F242" i="4"/>
  <c r="F241" i="4"/>
  <c r="F240" i="4"/>
  <c r="F239" i="4"/>
  <c r="F238" i="4"/>
  <c r="F237" i="4"/>
  <c r="F236" i="4"/>
  <c r="F235" i="4"/>
  <c r="F234" i="4"/>
  <c r="F233" i="4"/>
  <c r="F232" i="4"/>
  <c r="F231" i="4"/>
  <c r="F230" i="4"/>
  <c r="F229" i="4"/>
  <c r="F228" i="4"/>
  <c r="F227" i="4"/>
  <c r="F226" i="4"/>
  <c r="F225" i="4"/>
  <c r="F224" i="4"/>
  <c r="F223" i="4"/>
  <c r="F222" i="4"/>
  <c r="F221" i="4"/>
  <c r="F220" i="4"/>
  <c r="F219" i="4"/>
  <c r="F218" i="4"/>
  <c r="F217" i="4"/>
  <c r="F216" i="4"/>
  <c r="F215" i="4"/>
  <c r="F214" i="4"/>
  <c r="F213" i="4"/>
  <c r="F212" i="4"/>
  <c r="F211" i="4"/>
  <c r="F210" i="4"/>
  <c r="F209" i="4"/>
  <c r="F208" i="4"/>
  <c r="F207" i="4"/>
  <c r="F206" i="4"/>
  <c r="F205" i="4"/>
  <c r="F204" i="4"/>
  <c r="F203" i="4"/>
  <c r="F202" i="4"/>
  <c r="F201" i="4"/>
  <c r="F200" i="4"/>
  <c r="F199" i="4"/>
  <c r="F198" i="4"/>
  <c r="F197" i="4"/>
  <c r="F196" i="4"/>
  <c r="F195" i="4"/>
  <c r="F194" i="4"/>
  <c r="F193" i="4"/>
  <c r="F192" i="4"/>
  <c r="F191" i="4"/>
  <c r="F190" i="4"/>
  <c r="F189" i="4"/>
  <c r="F188" i="4"/>
  <c r="F187" i="4"/>
  <c r="F186" i="4"/>
  <c r="F185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4" i="4"/>
  <c r="F153" i="4"/>
  <c r="F152" i="4"/>
  <c r="F151" i="4"/>
  <c r="F150" i="4"/>
  <c r="F149" i="4"/>
  <c r="F148" i="4"/>
  <c r="F147" i="4"/>
  <c r="F146" i="4"/>
  <c r="F145" i="4"/>
  <c r="F144" i="4"/>
  <c r="F143" i="4"/>
  <c r="F142" i="4"/>
  <c r="F141" i="4"/>
  <c r="F140" i="4"/>
  <c r="F139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F3" i="4"/>
  <c r="F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2" i="4"/>
  <c r="C301" i="4"/>
  <c r="C300" i="4"/>
  <c r="C299" i="4"/>
  <c r="C298" i="4"/>
  <c r="C297" i="4"/>
  <c r="C296" i="4"/>
  <c r="C295" i="4"/>
  <c r="C294" i="4"/>
  <c r="C293" i="4"/>
  <c r="C292" i="4"/>
  <c r="C291" i="4"/>
  <c r="C290" i="4"/>
  <c r="C289" i="4"/>
  <c r="C288" i="4"/>
  <c r="C287" i="4"/>
  <c r="C286" i="4"/>
  <c r="C285" i="4"/>
  <c r="C284" i="4"/>
  <c r="C283" i="4"/>
  <c r="C282" i="4"/>
  <c r="C281" i="4"/>
  <c r="C280" i="4"/>
  <c r="C279" i="4"/>
  <c r="C278" i="4"/>
  <c r="C277" i="4"/>
  <c r="C276" i="4"/>
  <c r="C275" i="4"/>
  <c r="C274" i="4"/>
  <c r="C273" i="4"/>
  <c r="C272" i="4"/>
  <c r="C271" i="4"/>
  <c r="C270" i="4"/>
  <c r="C269" i="4"/>
  <c r="C268" i="4"/>
  <c r="C267" i="4"/>
  <c r="C266" i="4"/>
  <c r="C265" i="4"/>
  <c r="C264" i="4"/>
  <c r="C263" i="4"/>
  <c r="C262" i="4"/>
  <c r="C261" i="4"/>
  <c r="C260" i="4"/>
  <c r="C259" i="4"/>
  <c r="C258" i="4"/>
  <c r="C257" i="4"/>
  <c r="C256" i="4"/>
  <c r="C255" i="4"/>
  <c r="C254" i="4"/>
  <c r="C253" i="4"/>
  <c r="C252" i="4"/>
  <c r="C251" i="4"/>
  <c r="C250" i="4"/>
  <c r="C249" i="4"/>
  <c r="C248" i="4"/>
  <c r="C247" i="4"/>
  <c r="C246" i="4"/>
  <c r="C245" i="4"/>
  <c r="C244" i="4"/>
  <c r="C243" i="4"/>
  <c r="C242" i="4"/>
  <c r="C241" i="4"/>
  <c r="C240" i="4"/>
  <c r="C239" i="4"/>
  <c r="C238" i="4"/>
  <c r="C237" i="4"/>
  <c r="C236" i="4"/>
  <c r="C235" i="4"/>
  <c r="C234" i="4"/>
  <c r="C233" i="4"/>
  <c r="C232" i="4"/>
  <c r="C231" i="4"/>
  <c r="C230" i="4"/>
  <c r="C229" i="4"/>
  <c r="C228" i="4"/>
  <c r="C227" i="4"/>
  <c r="C226" i="4"/>
  <c r="C225" i="4"/>
  <c r="C224" i="4"/>
  <c r="C223" i="4"/>
  <c r="C222" i="4"/>
  <c r="C221" i="4"/>
  <c r="C220" i="4"/>
  <c r="C219" i="4"/>
  <c r="C218" i="4"/>
  <c r="C217" i="4"/>
  <c r="C216" i="4"/>
  <c r="C215" i="4"/>
  <c r="C214" i="4"/>
  <c r="C213" i="4"/>
  <c r="C212" i="4"/>
  <c r="C211" i="4"/>
  <c r="C210" i="4"/>
  <c r="C209" i="4"/>
  <c r="C208" i="4"/>
  <c r="C207" i="4"/>
  <c r="C206" i="4"/>
  <c r="C205" i="4"/>
  <c r="C204" i="4"/>
  <c r="C203" i="4"/>
  <c r="C202" i="4"/>
  <c r="C201" i="4"/>
  <c r="C200" i="4"/>
  <c r="C199" i="4"/>
  <c r="C198" i="4"/>
  <c r="C197" i="4"/>
  <c r="C196" i="4"/>
  <c r="C195" i="4"/>
  <c r="C194" i="4"/>
  <c r="C193" i="4"/>
  <c r="C192" i="4"/>
  <c r="C191" i="4"/>
  <c r="C190" i="4"/>
  <c r="C189" i="4"/>
  <c r="C188" i="4"/>
  <c r="C187" i="4"/>
  <c r="C186" i="4"/>
  <c r="C185" i="4"/>
  <c r="C184" i="4"/>
  <c r="C183" i="4"/>
  <c r="C182" i="4"/>
  <c r="C181" i="4"/>
  <c r="C180" i="4"/>
  <c r="C179" i="4"/>
  <c r="C178" i="4"/>
  <c r="C177" i="4"/>
  <c r="C176" i="4"/>
  <c r="C175" i="4"/>
  <c r="C174" i="4"/>
  <c r="C173" i="4"/>
  <c r="C172" i="4"/>
  <c r="C171" i="4"/>
  <c r="C170" i="4"/>
  <c r="C169" i="4"/>
  <c r="C168" i="4"/>
  <c r="C167" i="4"/>
  <c r="C166" i="4"/>
  <c r="C165" i="4"/>
  <c r="C164" i="4"/>
  <c r="C163" i="4"/>
  <c r="C162" i="4"/>
  <c r="C161" i="4"/>
  <c r="C160" i="4"/>
  <c r="C159" i="4"/>
  <c r="C158" i="4"/>
  <c r="C157" i="4"/>
  <c r="C156" i="4"/>
  <c r="C155" i="4"/>
  <c r="C154" i="4"/>
  <c r="C153" i="4"/>
  <c r="C152" i="4"/>
  <c r="C151" i="4"/>
  <c r="C150" i="4"/>
  <c r="C149" i="4"/>
  <c r="C148" i="4"/>
  <c r="C147" i="4"/>
  <c r="C146" i="4"/>
  <c r="C145" i="4"/>
  <c r="C144" i="4"/>
  <c r="C143" i="4"/>
  <c r="C142" i="4"/>
  <c r="C141" i="4"/>
  <c r="C140" i="4"/>
  <c r="C139" i="4"/>
  <c r="C138" i="4"/>
  <c r="C137" i="4"/>
  <c r="C136" i="4"/>
  <c r="C135" i="4"/>
  <c r="C134" i="4"/>
  <c r="C133" i="4"/>
  <c r="C132" i="4"/>
  <c r="C131" i="4"/>
  <c r="C130" i="4"/>
  <c r="C129" i="4"/>
  <c r="C128" i="4"/>
  <c r="C127" i="4"/>
  <c r="C126" i="4"/>
  <c r="C125" i="4"/>
  <c r="C124" i="4"/>
  <c r="C123" i="4"/>
  <c r="C122" i="4"/>
  <c r="C121" i="4"/>
  <c r="C120" i="4"/>
  <c r="C119" i="4"/>
  <c r="C118" i="4"/>
  <c r="C117" i="4"/>
  <c r="C116" i="4"/>
  <c r="C115" i="4"/>
  <c r="C114" i="4"/>
  <c r="C113" i="4"/>
  <c r="C112" i="4"/>
  <c r="C111" i="4"/>
  <c r="C110" i="4"/>
  <c r="C109" i="4"/>
  <c r="C108" i="4"/>
  <c r="C107" i="4"/>
  <c r="C106" i="4"/>
  <c r="C105" i="4"/>
  <c r="C104" i="4"/>
  <c r="C103" i="4"/>
  <c r="C102" i="4"/>
  <c r="C101" i="4"/>
  <c r="C100" i="4"/>
  <c r="C99" i="4"/>
  <c r="C98" i="4"/>
  <c r="C97" i="4"/>
  <c r="C96" i="4"/>
  <c r="C95" i="4"/>
  <c r="C94" i="4"/>
  <c r="C93" i="4"/>
  <c r="C92" i="4"/>
  <c r="C91" i="4"/>
  <c r="C90" i="4"/>
  <c r="C89" i="4"/>
  <c r="C88" i="4"/>
  <c r="C87" i="4"/>
  <c r="C86" i="4"/>
  <c r="C85" i="4"/>
  <c r="C84" i="4"/>
  <c r="C83" i="4"/>
  <c r="C82" i="4"/>
  <c r="C81" i="4"/>
  <c r="C80" i="4"/>
  <c r="C79" i="4"/>
  <c r="C78" i="4"/>
  <c r="C77" i="4"/>
  <c r="C76" i="4"/>
  <c r="C75" i="4"/>
  <c r="C74" i="4"/>
  <c r="C73" i="4"/>
  <c r="C72" i="4"/>
  <c r="C71" i="4"/>
  <c r="C70" i="4"/>
  <c r="C69" i="4"/>
  <c r="C68" i="4"/>
  <c r="C67" i="4"/>
  <c r="C66" i="4"/>
  <c r="C65" i="4"/>
  <c r="C64" i="4"/>
  <c r="C63" i="4"/>
  <c r="C62" i="4"/>
  <c r="C61" i="4"/>
  <c r="C60" i="4"/>
  <c r="C59" i="4"/>
  <c r="C58" i="4"/>
  <c r="C57" i="4"/>
  <c r="C56" i="4"/>
  <c r="C55" i="4"/>
  <c r="C54" i="4"/>
  <c r="C53" i="4"/>
  <c r="C52" i="4"/>
  <c r="C51" i="4"/>
  <c r="C50" i="4"/>
  <c r="C49" i="4"/>
  <c r="C48" i="4"/>
  <c r="C47" i="4"/>
  <c r="C46" i="4"/>
  <c r="C45" i="4"/>
  <c r="C44" i="4"/>
  <c r="C43" i="4"/>
  <c r="C42" i="4"/>
  <c r="C41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5" i="4"/>
  <c r="C4" i="4"/>
  <c r="C3" i="4"/>
  <c r="C2" i="4"/>
  <c r="B301" i="4"/>
  <c r="A301" i="4" s="1"/>
  <c r="B300" i="4"/>
  <c r="A300" i="4" s="1"/>
  <c r="B299" i="4"/>
  <c r="A299" i="4" s="1"/>
  <c r="B298" i="4"/>
  <c r="A298" i="4" s="1"/>
  <c r="B297" i="4"/>
  <c r="A297" i="4" s="1"/>
  <c r="B296" i="4"/>
  <c r="A296" i="4" s="1"/>
  <c r="B295" i="4"/>
  <c r="A295" i="4" s="1"/>
  <c r="B294" i="4"/>
  <c r="A294" i="4" s="1"/>
  <c r="B293" i="4"/>
  <c r="A293" i="4" s="1"/>
  <c r="B292" i="4"/>
  <c r="A292" i="4" s="1"/>
  <c r="B291" i="4"/>
  <c r="A291" i="4" s="1"/>
  <c r="B290" i="4"/>
  <c r="A290" i="4" s="1"/>
  <c r="B289" i="4"/>
  <c r="A289" i="4" s="1"/>
  <c r="B288" i="4"/>
  <c r="A288" i="4" s="1"/>
  <c r="B287" i="4"/>
  <c r="A287" i="4" s="1"/>
  <c r="B286" i="4"/>
  <c r="A286" i="4" s="1"/>
  <c r="B285" i="4"/>
  <c r="A285" i="4" s="1"/>
  <c r="B284" i="4"/>
  <c r="A284" i="4" s="1"/>
  <c r="B283" i="4"/>
  <c r="A283" i="4" s="1"/>
  <c r="B282" i="4"/>
  <c r="A282" i="4" s="1"/>
  <c r="B281" i="4"/>
  <c r="A281" i="4" s="1"/>
  <c r="B280" i="4"/>
  <c r="A280" i="4" s="1"/>
  <c r="B279" i="4"/>
  <c r="A279" i="4" s="1"/>
  <c r="B278" i="4"/>
  <c r="A278" i="4" s="1"/>
  <c r="B277" i="4"/>
  <c r="A277" i="4" s="1"/>
  <c r="B276" i="4"/>
  <c r="A276" i="4" s="1"/>
  <c r="B275" i="4"/>
  <c r="A275" i="4" s="1"/>
  <c r="B274" i="4"/>
  <c r="A274" i="4" s="1"/>
  <c r="B273" i="4"/>
  <c r="A273" i="4" s="1"/>
  <c r="B272" i="4"/>
  <c r="A272" i="4" s="1"/>
  <c r="B271" i="4"/>
  <c r="A271" i="4" s="1"/>
  <c r="B270" i="4"/>
  <c r="A270" i="4" s="1"/>
  <c r="B269" i="4"/>
  <c r="A269" i="4" s="1"/>
  <c r="B268" i="4"/>
  <c r="A268" i="4" s="1"/>
  <c r="B267" i="4"/>
  <c r="A267" i="4" s="1"/>
  <c r="B266" i="4"/>
  <c r="A266" i="4" s="1"/>
  <c r="B265" i="4"/>
  <c r="A265" i="4" s="1"/>
  <c r="B264" i="4"/>
  <c r="A264" i="4" s="1"/>
  <c r="B263" i="4"/>
  <c r="A263" i="4" s="1"/>
  <c r="B262" i="4"/>
  <c r="A262" i="4" s="1"/>
  <c r="B261" i="4"/>
  <c r="A261" i="4" s="1"/>
  <c r="B260" i="4"/>
  <c r="A260" i="4" s="1"/>
  <c r="B259" i="4"/>
  <c r="A259" i="4" s="1"/>
  <c r="B258" i="4"/>
  <c r="A258" i="4" s="1"/>
  <c r="B257" i="4"/>
  <c r="A257" i="4" s="1"/>
  <c r="B256" i="4"/>
  <c r="A256" i="4" s="1"/>
  <c r="B255" i="4"/>
  <c r="A255" i="4" s="1"/>
  <c r="B254" i="4"/>
  <c r="A254" i="4" s="1"/>
  <c r="B253" i="4"/>
  <c r="A253" i="4" s="1"/>
  <c r="B252" i="4"/>
  <c r="A252" i="4" s="1"/>
  <c r="B251" i="4"/>
  <c r="A251" i="4" s="1"/>
  <c r="B250" i="4"/>
  <c r="A250" i="4" s="1"/>
  <c r="B249" i="4"/>
  <c r="A249" i="4" s="1"/>
  <c r="B248" i="4"/>
  <c r="A248" i="4" s="1"/>
  <c r="B247" i="4"/>
  <c r="A247" i="4" s="1"/>
  <c r="B246" i="4"/>
  <c r="A246" i="4" s="1"/>
  <c r="B245" i="4"/>
  <c r="A245" i="4" s="1"/>
  <c r="B244" i="4"/>
  <c r="A244" i="4" s="1"/>
  <c r="B243" i="4"/>
  <c r="A243" i="4" s="1"/>
  <c r="B242" i="4"/>
  <c r="A242" i="4" s="1"/>
  <c r="B241" i="4"/>
  <c r="A241" i="4" s="1"/>
  <c r="B240" i="4"/>
  <c r="A240" i="4" s="1"/>
  <c r="B239" i="4"/>
  <c r="A239" i="4" s="1"/>
  <c r="B238" i="4"/>
  <c r="A238" i="4" s="1"/>
  <c r="B237" i="4"/>
  <c r="A237" i="4" s="1"/>
  <c r="B236" i="4"/>
  <c r="A236" i="4" s="1"/>
  <c r="B235" i="4"/>
  <c r="A235" i="4" s="1"/>
  <c r="B234" i="4"/>
  <c r="A234" i="4" s="1"/>
  <c r="B233" i="4"/>
  <c r="A233" i="4" s="1"/>
  <c r="B232" i="4"/>
  <c r="A232" i="4" s="1"/>
  <c r="B231" i="4"/>
  <c r="A231" i="4" s="1"/>
  <c r="B230" i="4"/>
  <c r="A230" i="4" s="1"/>
  <c r="B229" i="4"/>
  <c r="A229" i="4" s="1"/>
  <c r="B228" i="4"/>
  <c r="A228" i="4" s="1"/>
  <c r="B227" i="4"/>
  <c r="A227" i="4" s="1"/>
  <c r="B226" i="4"/>
  <c r="A226" i="4" s="1"/>
  <c r="B225" i="4"/>
  <c r="A225" i="4" s="1"/>
  <c r="B224" i="4"/>
  <c r="A224" i="4" s="1"/>
  <c r="B223" i="4"/>
  <c r="A223" i="4" s="1"/>
  <c r="B222" i="4"/>
  <c r="A222" i="4" s="1"/>
  <c r="B221" i="4"/>
  <c r="A221" i="4" s="1"/>
  <c r="B220" i="4"/>
  <c r="A220" i="4" s="1"/>
  <c r="B219" i="4"/>
  <c r="A219" i="4" s="1"/>
  <c r="B218" i="4"/>
  <c r="A218" i="4" s="1"/>
  <c r="B217" i="4"/>
  <c r="A217" i="4" s="1"/>
  <c r="B216" i="4"/>
  <c r="A216" i="4" s="1"/>
  <c r="B215" i="4"/>
  <c r="A215" i="4" s="1"/>
  <c r="B214" i="4"/>
  <c r="A214" i="4" s="1"/>
  <c r="B213" i="4"/>
  <c r="A213" i="4" s="1"/>
  <c r="B212" i="4"/>
  <c r="A212" i="4" s="1"/>
  <c r="B211" i="4"/>
  <c r="A211" i="4" s="1"/>
  <c r="B210" i="4"/>
  <c r="A210" i="4" s="1"/>
  <c r="B209" i="4"/>
  <c r="A209" i="4" s="1"/>
  <c r="B208" i="4"/>
  <c r="A208" i="4" s="1"/>
  <c r="B207" i="4"/>
  <c r="A207" i="4" s="1"/>
  <c r="B206" i="4"/>
  <c r="A206" i="4" s="1"/>
  <c r="B205" i="4"/>
  <c r="A205" i="4" s="1"/>
  <c r="B204" i="4"/>
  <c r="A204" i="4" s="1"/>
  <c r="B203" i="4"/>
  <c r="A203" i="4" s="1"/>
  <c r="B202" i="4"/>
  <c r="A202" i="4" s="1"/>
  <c r="B201" i="4"/>
  <c r="A201" i="4" s="1"/>
  <c r="B200" i="4"/>
  <c r="A200" i="4" s="1"/>
  <c r="B199" i="4"/>
  <c r="A199" i="4" s="1"/>
  <c r="B198" i="4"/>
  <c r="A198" i="4" s="1"/>
  <c r="B197" i="4"/>
  <c r="A197" i="4" s="1"/>
  <c r="B196" i="4"/>
  <c r="A196" i="4" s="1"/>
  <c r="B195" i="4"/>
  <c r="A195" i="4" s="1"/>
  <c r="B194" i="4"/>
  <c r="A194" i="4" s="1"/>
  <c r="B193" i="4"/>
  <c r="A193" i="4" s="1"/>
  <c r="B192" i="4"/>
  <c r="A192" i="4" s="1"/>
  <c r="B191" i="4"/>
  <c r="A191" i="4" s="1"/>
  <c r="B190" i="4"/>
  <c r="A190" i="4" s="1"/>
  <c r="B189" i="4"/>
  <c r="A189" i="4" s="1"/>
  <c r="B188" i="4"/>
  <c r="A188" i="4" s="1"/>
  <c r="B187" i="4"/>
  <c r="A187" i="4" s="1"/>
  <c r="B186" i="4"/>
  <c r="A186" i="4" s="1"/>
  <c r="B185" i="4"/>
  <c r="A185" i="4" s="1"/>
  <c r="B184" i="4"/>
  <c r="A184" i="4" s="1"/>
  <c r="B183" i="4"/>
  <c r="A183" i="4" s="1"/>
  <c r="B182" i="4"/>
  <c r="A182" i="4" s="1"/>
  <c r="B181" i="4"/>
  <c r="A181" i="4" s="1"/>
  <c r="B180" i="4"/>
  <c r="A180" i="4" s="1"/>
  <c r="B179" i="4"/>
  <c r="A179" i="4" s="1"/>
  <c r="B178" i="4"/>
  <c r="A178" i="4" s="1"/>
  <c r="B177" i="4"/>
  <c r="A177" i="4" s="1"/>
  <c r="B176" i="4"/>
  <c r="A176" i="4" s="1"/>
  <c r="B175" i="4"/>
  <c r="A175" i="4" s="1"/>
  <c r="B174" i="4"/>
  <c r="A174" i="4" s="1"/>
  <c r="B173" i="4"/>
  <c r="A173" i="4" s="1"/>
  <c r="B172" i="4"/>
  <c r="A172" i="4" s="1"/>
  <c r="B171" i="4"/>
  <c r="A171" i="4" s="1"/>
  <c r="B170" i="4"/>
  <c r="A170" i="4" s="1"/>
  <c r="B169" i="4"/>
  <c r="A169" i="4" s="1"/>
  <c r="B168" i="4"/>
  <c r="A168" i="4" s="1"/>
  <c r="B167" i="4"/>
  <c r="A167" i="4" s="1"/>
  <c r="B166" i="4"/>
  <c r="A166" i="4" s="1"/>
  <c r="B165" i="4"/>
  <c r="A165" i="4" s="1"/>
  <c r="B164" i="4"/>
  <c r="A164" i="4" s="1"/>
  <c r="B163" i="4"/>
  <c r="A163" i="4" s="1"/>
  <c r="B162" i="4"/>
  <c r="A162" i="4" s="1"/>
  <c r="B161" i="4"/>
  <c r="A161" i="4" s="1"/>
  <c r="B160" i="4"/>
  <c r="A160" i="4" s="1"/>
  <c r="B159" i="4"/>
  <c r="A159" i="4" s="1"/>
  <c r="B158" i="4"/>
  <c r="A158" i="4" s="1"/>
  <c r="B157" i="4"/>
  <c r="A157" i="4" s="1"/>
  <c r="B156" i="4"/>
  <c r="A156" i="4" s="1"/>
  <c r="B155" i="4"/>
  <c r="A155" i="4" s="1"/>
  <c r="B154" i="4"/>
  <c r="A154" i="4" s="1"/>
  <c r="B153" i="4"/>
  <c r="A153" i="4" s="1"/>
  <c r="B152" i="4"/>
  <c r="A152" i="4" s="1"/>
  <c r="B151" i="4"/>
  <c r="A151" i="4" s="1"/>
  <c r="B150" i="4"/>
  <c r="A150" i="4" s="1"/>
  <c r="B149" i="4"/>
  <c r="A149" i="4" s="1"/>
  <c r="B148" i="4"/>
  <c r="A148" i="4" s="1"/>
  <c r="B147" i="4"/>
  <c r="A147" i="4" s="1"/>
  <c r="B146" i="4"/>
  <c r="A146" i="4" s="1"/>
  <c r="B145" i="4"/>
  <c r="A145" i="4" s="1"/>
  <c r="B144" i="4"/>
  <c r="A144" i="4" s="1"/>
  <c r="B143" i="4"/>
  <c r="A143" i="4" s="1"/>
  <c r="B142" i="4"/>
  <c r="A142" i="4" s="1"/>
  <c r="B141" i="4"/>
  <c r="A141" i="4" s="1"/>
  <c r="B140" i="4"/>
  <c r="A140" i="4" s="1"/>
  <c r="B139" i="4"/>
  <c r="A139" i="4" s="1"/>
  <c r="B138" i="4"/>
  <c r="A138" i="4" s="1"/>
  <c r="B137" i="4"/>
  <c r="A137" i="4" s="1"/>
  <c r="B136" i="4"/>
  <c r="A136" i="4" s="1"/>
  <c r="B135" i="4"/>
  <c r="A135" i="4" s="1"/>
  <c r="B134" i="4"/>
  <c r="A134" i="4" s="1"/>
  <c r="B133" i="4"/>
  <c r="A133" i="4" s="1"/>
  <c r="B132" i="4"/>
  <c r="A132" i="4" s="1"/>
  <c r="B131" i="4"/>
  <c r="A131" i="4" s="1"/>
  <c r="B130" i="4"/>
  <c r="A130" i="4" s="1"/>
  <c r="B129" i="4"/>
  <c r="A129" i="4" s="1"/>
  <c r="B128" i="4"/>
  <c r="A128" i="4" s="1"/>
  <c r="B127" i="4"/>
  <c r="A127" i="4" s="1"/>
  <c r="B126" i="4"/>
  <c r="A126" i="4" s="1"/>
  <c r="B125" i="4"/>
  <c r="A125" i="4" s="1"/>
  <c r="B124" i="4"/>
  <c r="A124" i="4" s="1"/>
  <c r="B123" i="4"/>
  <c r="A123" i="4" s="1"/>
  <c r="B122" i="4"/>
  <c r="A122" i="4" s="1"/>
  <c r="B121" i="4"/>
  <c r="A121" i="4" s="1"/>
  <c r="B120" i="4"/>
  <c r="A120" i="4" s="1"/>
  <c r="B119" i="4"/>
  <c r="A119" i="4" s="1"/>
  <c r="B118" i="4"/>
  <c r="A118" i="4" s="1"/>
  <c r="B117" i="4"/>
  <c r="A117" i="4" s="1"/>
  <c r="B116" i="4"/>
  <c r="A116" i="4" s="1"/>
  <c r="B115" i="4"/>
  <c r="A115" i="4" s="1"/>
  <c r="B114" i="4"/>
  <c r="A114" i="4" s="1"/>
  <c r="B113" i="4"/>
  <c r="A113" i="4" s="1"/>
  <c r="B112" i="4"/>
  <c r="A112" i="4" s="1"/>
  <c r="B111" i="4"/>
  <c r="A111" i="4" s="1"/>
  <c r="B110" i="4"/>
  <c r="A110" i="4" s="1"/>
  <c r="B109" i="4"/>
  <c r="A109" i="4" s="1"/>
  <c r="B108" i="4"/>
  <c r="A108" i="4" s="1"/>
  <c r="B107" i="4"/>
  <c r="A107" i="4" s="1"/>
  <c r="B106" i="4"/>
  <c r="A106" i="4" s="1"/>
  <c r="B105" i="4"/>
  <c r="A105" i="4" s="1"/>
  <c r="B104" i="4"/>
  <c r="A104" i="4" s="1"/>
  <c r="B103" i="4"/>
  <c r="A103" i="4" s="1"/>
  <c r="B102" i="4"/>
  <c r="A102" i="4" s="1"/>
  <c r="B101" i="4"/>
  <c r="A101" i="4" s="1"/>
  <c r="B100" i="4"/>
  <c r="A100" i="4" s="1"/>
  <c r="B99" i="4"/>
  <c r="A99" i="4" s="1"/>
  <c r="B98" i="4"/>
  <c r="A98" i="4" s="1"/>
  <c r="B97" i="4"/>
  <c r="A97" i="4" s="1"/>
  <c r="B96" i="4"/>
  <c r="A96" i="4" s="1"/>
  <c r="B95" i="4"/>
  <c r="A95" i="4" s="1"/>
  <c r="B94" i="4"/>
  <c r="A94" i="4" s="1"/>
  <c r="B93" i="4"/>
  <c r="A93" i="4" s="1"/>
  <c r="B92" i="4"/>
  <c r="A92" i="4" s="1"/>
  <c r="B91" i="4"/>
  <c r="A91" i="4" s="1"/>
  <c r="B90" i="4"/>
  <c r="A90" i="4" s="1"/>
  <c r="B89" i="4"/>
  <c r="A89" i="4" s="1"/>
  <c r="B88" i="4"/>
  <c r="A88" i="4" s="1"/>
  <c r="B87" i="4"/>
  <c r="A87" i="4" s="1"/>
  <c r="B86" i="4"/>
  <c r="A86" i="4" s="1"/>
  <c r="B85" i="4"/>
  <c r="A85" i="4" s="1"/>
  <c r="B84" i="4"/>
  <c r="A84" i="4" s="1"/>
  <c r="B83" i="4"/>
  <c r="A83" i="4" s="1"/>
  <c r="B82" i="4"/>
  <c r="A82" i="4" s="1"/>
  <c r="B81" i="4"/>
  <c r="A81" i="4" s="1"/>
  <c r="B80" i="4"/>
  <c r="A80" i="4" s="1"/>
  <c r="B79" i="4"/>
  <c r="A79" i="4" s="1"/>
  <c r="B78" i="4"/>
  <c r="A78" i="4" s="1"/>
  <c r="B77" i="4"/>
  <c r="A77" i="4" s="1"/>
  <c r="B76" i="4"/>
  <c r="A76" i="4" s="1"/>
  <c r="B75" i="4"/>
  <c r="A75" i="4" s="1"/>
  <c r="B74" i="4"/>
  <c r="A74" i="4" s="1"/>
  <c r="B73" i="4"/>
  <c r="A73" i="4" s="1"/>
  <c r="B72" i="4"/>
  <c r="A72" i="4" s="1"/>
  <c r="B71" i="4"/>
  <c r="A71" i="4" s="1"/>
  <c r="B70" i="4"/>
  <c r="A70" i="4" s="1"/>
  <c r="B69" i="4"/>
  <c r="A69" i="4" s="1"/>
  <c r="B68" i="4"/>
  <c r="A68" i="4" s="1"/>
  <c r="B67" i="4"/>
  <c r="A67" i="4" s="1"/>
  <c r="B66" i="4"/>
  <c r="A66" i="4" s="1"/>
  <c r="B65" i="4"/>
  <c r="A65" i="4" s="1"/>
  <c r="B64" i="4"/>
  <c r="A64" i="4" s="1"/>
  <c r="B63" i="4"/>
  <c r="A63" i="4" s="1"/>
  <c r="B62" i="4"/>
  <c r="A62" i="4" s="1"/>
  <c r="B61" i="4"/>
  <c r="A61" i="4" s="1"/>
  <c r="B60" i="4"/>
  <c r="A60" i="4" s="1"/>
  <c r="B59" i="4"/>
  <c r="A59" i="4" s="1"/>
  <c r="B58" i="4"/>
  <c r="A58" i="4" s="1"/>
  <c r="B57" i="4"/>
  <c r="A57" i="4" s="1"/>
  <c r="B56" i="4"/>
  <c r="A56" i="4" s="1"/>
  <c r="B55" i="4"/>
  <c r="A55" i="4" s="1"/>
  <c r="B54" i="4"/>
  <c r="A54" i="4" s="1"/>
  <c r="B53" i="4"/>
  <c r="A53" i="4" s="1"/>
  <c r="B52" i="4"/>
  <c r="A52" i="4" s="1"/>
  <c r="B51" i="4"/>
  <c r="A51" i="4" s="1"/>
  <c r="B50" i="4"/>
  <c r="A50" i="4" s="1"/>
  <c r="B49" i="4"/>
  <c r="A49" i="4" s="1"/>
  <c r="B48" i="4"/>
  <c r="A48" i="4" s="1"/>
  <c r="B47" i="4"/>
  <c r="A47" i="4" s="1"/>
  <c r="B46" i="4"/>
  <c r="A46" i="4" s="1"/>
  <c r="B45" i="4"/>
  <c r="A45" i="4" s="1"/>
  <c r="B44" i="4"/>
  <c r="A44" i="4" s="1"/>
  <c r="B43" i="4"/>
  <c r="A43" i="4" s="1"/>
  <c r="B42" i="4"/>
  <c r="A42" i="4" s="1"/>
  <c r="B41" i="4"/>
  <c r="A41" i="4" s="1"/>
  <c r="B40" i="4"/>
  <c r="A40" i="4" s="1"/>
  <c r="B39" i="4"/>
  <c r="A39" i="4" s="1"/>
  <c r="B38" i="4"/>
  <c r="A38" i="4" s="1"/>
  <c r="B37" i="4"/>
  <c r="A37" i="4" s="1"/>
  <c r="B36" i="4"/>
  <c r="A36" i="4" s="1"/>
  <c r="B35" i="4"/>
  <c r="A35" i="4" s="1"/>
  <c r="B34" i="4"/>
  <c r="A34" i="4" s="1"/>
  <c r="B33" i="4"/>
  <c r="A33" i="4" s="1"/>
  <c r="B32" i="4"/>
  <c r="A32" i="4" s="1"/>
  <c r="B31" i="4"/>
  <c r="A31" i="4" s="1"/>
  <c r="B30" i="4"/>
  <c r="A30" i="4" s="1"/>
  <c r="B29" i="4"/>
  <c r="A29" i="4" s="1"/>
  <c r="B28" i="4"/>
  <c r="A28" i="4" s="1"/>
  <c r="B27" i="4"/>
  <c r="A27" i="4" s="1"/>
  <c r="B26" i="4"/>
  <c r="A26" i="4" s="1"/>
  <c r="B25" i="4"/>
  <c r="A25" i="4" s="1"/>
  <c r="B24" i="4"/>
  <c r="A24" i="4" s="1"/>
  <c r="B23" i="4"/>
  <c r="A23" i="4" s="1"/>
  <c r="B22" i="4"/>
  <c r="A22" i="4" s="1"/>
  <c r="B21" i="4"/>
  <c r="A21" i="4" s="1"/>
  <c r="B20" i="4"/>
  <c r="A20" i="4" s="1"/>
  <c r="B19" i="4"/>
  <c r="A19" i="4" s="1"/>
  <c r="B18" i="4"/>
  <c r="A18" i="4" s="1"/>
  <c r="B17" i="4"/>
  <c r="A17" i="4" s="1"/>
  <c r="B16" i="4"/>
  <c r="A16" i="4" s="1"/>
  <c r="B15" i="4"/>
  <c r="A15" i="4" s="1"/>
  <c r="B14" i="4"/>
  <c r="A14" i="4" s="1"/>
  <c r="B13" i="4"/>
  <c r="A13" i="4" s="1"/>
  <c r="B12" i="4"/>
  <c r="A12" i="4" s="1"/>
  <c r="B11" i="4"/>
  <c r="A11" i="4" s="1"/>
  <c r="B10" i="4"/>
  <c r="A10" i="4" s="1"/>
  <c r="B9" i="4"/>
  <c r="A9" i="4" s="1"/>
  <c r="B8" i="4"/>
  <c r="A8" i="4" s="1"/>
  <c r="B7" i="4"/>
  <c r="A7" i="4" s="1"/>
  <c r="B6" i="4"/>
  <c r="A6" i="4" s="1"/>
  <c r="B5" i="4"/>
  <c r="A5" i="4" s="1"/>
  <c r="B4" i="4"/>
  <c r="A4" i="4" s="1"/>
  <c r="B3" i="4"/>
  <c r="A3" i="4" s="1"/>
  <c r="B2" i="4"/>
  <c r="A2" i="4" s="1"/>
  <c r="N2" i="4"/>
  <c r="B10" i="2"/>
  <c r="B4" i="2"/>
  <c r="O5" i="4" l="1"/>
  <c r="O13" i="4"/>
  <c r="AJ13" i="4" s="1"/>
  <c r="O21" i="4"/>
  <c r="O29" i="4"/>
  <c r="O37" i="4"/>
  <c r="AJ37" i="4" s="1"/>
  <c r="O45" i="4"/>
  <c r="AJ45" i="4" s="1"/>
  <c r="O53" i="4"/>
  <c r="O61" i="4"/>
  <c r="P61" i="4" s="1"/>
  <c r="O69" i="4"/>
  <c r="O77" i="4"/>
  <c r="AJ77" i="4" s="1"/>
  <c r="O85" i="4"/>
  <c r="O93" i="4"/>
  <c r="O101" i="4"/>
  <c r="AJ101" i="4" s="1"/>
  <c r="O109" i="4"/>
  <c r="AJ109" i="4" s="1"/>
  <c r="O117" i="4"/>
  <c r="O125" i="4"/>
  <c r="AJ125" i="4" s="1"/>
  <c r="O133" i="4"/>
  <c r="O141" i="4"/>
  <c r="AJ141" i="4" s="1"/>
  <c r="O149" i="4"/>
  <c r="O157" i="4"/>
  <c r="O165" i="4"/>
  <c r="P165" i="4" s="1"/>
  <c r="O173" i="4"/>
  <c r="AJ173" i="4" s="1"/>
  <c r="O181" i="4"/>
  <c r="O189" i="4"/>
  <c r="AJ189" i="4" s="1"/>
  <c r="O197" i="4"/>
  <c r="O205" i="4"/>
  <c r="AJ205" i="4" s="1"/>
  <c r="O213" i="4"/>
  <c r="O221" i="4"/>
  <c r="O229" i="4"/>
  <c r="AJ229" i="4" s="1"/>
  <c r="O237" i="4"/>
  <c r="AJ237" i="4" s="1"/>
  <c r="O245" i="4"/>
  <c r="O253" i="4"/>
  <c r="AJ253" i="4" s="1"/>
  <c r="O261" i="4"/>
  <c r="O269" i="4"/>
  <c r="AJ269" i="4" s="1"/>
  <c r="O277" i="4"/>
  <c r="O285" i="4"/>
  <c r="O293" i="4"/>
  <c r="AJ293" i="4" s="1"/>
  <c r="O301" i="4"/>
  <c r="AJ301" i="4" s="1"/>
  <c r="O9" i="4"/>
  <c r="O17" i="4"/>
  <c r="AJ17" i="4" s="1"/>
  <c r="O25" i="4"/>
  <c r="O33" i="4"/>
  <c r="AJ33" i="4" s="1"/>
  <c r="O41" i="4"/>
  <c r="O49" i="4"/>
  <c r="O57" i="4"/>
  <c r="AJ57" i="4" s="1"/>
  <c r="O65" i="4"/>
  <c r="AJ65" i="4" s="1"/>
  <c r="O73" i="4"/>
  <c r="O81" i="4"/>
  <c r="AJ81" i="4" s="1"/>
  <c r="O89" i="4"/>
  <c r="O97" i="4"/>
  <c r="P97" i="4" s="1"/>
  <c r="O105" i="4"/>
  <c r="O113" i="4"/>
  <c r="O121" i="4"/>
  <c r="AJ121" i="4" s="1"/>
  <c r="O129" i="4"/>
  <c r="P129" i="4" s="1"/>
  <c r="O137" i="4"/>
  <c r="O145" i="4"/>
  <c r="AJ145" i="4" s="1"/>
  <c r="O153" i="4"/>
  <c r="O161" i="4"/>
  <c r="AJ161" i="4" s="1"/>
  <c r="O169" i="4"/>
  <c r="O177" i="4"/>
  <c r="O185" i="4"/>
  <c r="AJ185" i="4" s="1"/>
  <c r="O193" i="4"/>
  <c r="AJ193" i="4" s="1"/>
  <c r="O201" i="4"/>
  <c r="O209" i="4"/>
  <c r="AJ209" i="4" s="1"/>
  <c r="O217" i="4"/>
  <c r="O225" i="4"/>
  <c r="P225" i="4" s="1"/>
  <c r="O233" i="4"/>
  <c r="O241" i="4"/>
  <c r="O249" i="4"/>
  <c r="AJ249" i="4" s="1"/>
  <c r="O257" i="4"/>
  <c r="P257" i="4" s="1"/>
  <c r="O265" i="4"/>
  <c r="O273" i="4"/>
  <c r="AJ273" i="4" s="1"/>
  <c r="O281" i="4"/>
  <c r="O289" i="4"/>
  <c r="AJ289" i="4" s="1"/>
  <c r="O297" i="4"/>
  <c r="O8" i="4"/>
  <c r="AJ8" i="4" s="1"/>
  <c r="O16" i="4"/>
  <c r="P16" i="4" s="1"/>
  <c r="O24" i="4"/>
  <c r="AJ24" i="4" s="1"/>
  <c r="O32" i="4"/>
  <c r="AJ32" i="4" s="1"/>
  <c r="O40" i="4"/>
  <c r="AJ40" i="4" s="1"/>
  <c r="O48" i="4"/>
  <c r="AJ48" i="4" s="1"/>
  <c r="O56" i="4"/>
  <c r="AJ56" i="4" s="1"/>
  <c r="O64" i="4"/>
  <c r="P64" i="4" s="1"/>
  <c r="O72" i="4"/>
  <c r="P72" i="4" s="1"/>
  <c r="O80" i="4"/>
  <c r="P80" i="4" s="1"/>
  <c r="O88" i="4"/>
  <c r="P88" i="4" s="1"/>
  <c r="O96" i="4"/>
  <c r="AJ96" i="4" s="1"/>
  <c r="O104" i="4"/>
  <c r="P104" i="4" s="1"/>
  <c r="O112" i="4"/>
  <c r="P112" i="4" s="1"/>
  <c r="O120" i="4"/>
  <c r="P120" i="4" s="1"/>
  <c r="O128" i="4"/>
  <c r="AJ128" i="4" s="1"/>
  <c r="O136" i="4"/>
  <c r="AJ136" i="4" s="1"/>
  <c r="O144" i="4"/>
  <c r="P144" i="4" s="1"/>
  <c r="O152" i="4"/>
  <c r="AJ152" i="4" s="1"/>
  <c r="O160" i="4"/>
  <c r="AJ160" i="4" s="1"/>
  <c r="O168" i="4"/>
  <c r="P168" i="4" s="1"/>
  <c r="O176" i="4"/>
  <c r="AJ176" i="4" s="1"/>
  <c r="O184" i="4"/>
  <c r="P184" i="4" s="1"/>
  <c r="O192" i="4"/>
  <c r="AJ192" i="4" s="1"/>
  <c r="O200" i="4"/>
  <c r="P200" i="4" s="1"/>
  <c r="O208" i="4"/>
  <c r="P208" i="4" s="1"/>
  <c r="O216" i="4"/>
  <c r="P216" i="4" s="1"/>
  <c r="O224" i="4"/>
  <c r="AJ224" i="4" s="1"/>
  <c r="O232" i="4"/>
  <c r="AJ232" i="4" s="1"/>
  <c r="O240" i="4"/>
  <c r="AJ240" i="4" s="1"/>
  <c r="O248" i="4"/>
  <c r="P248" i="4" s="1"/>
  <c r="O256" i="4"/>
  <c r="AJ256" i="4" s="1"/>
  <c r="O264" i="4"/>
  <c r="P264" i="4" s="1"/>
  <c r="O272" i="4"/>
  <c r="AJ272" i="4" s="1"/>
  <c r="O280" i="4"/>
  <c r="P280" i="4" s="1"/>
  <c r="O288" i="4"/>
  <c r="AJ288" i="4" s="1"/>
  <c r="O296" i="4"/>
  <c r="P296" i="4" s="1"/>
  <c r="O2" i="4"/>
  <c r="AJ2" i="4" s="1"/>
  <c r="O10" i="4"/>
  <c r="AJ10" i="4" s="1"/>
  <c r="O18" i="4"/>
  <c r="P18" i="4" s="1"/>
  <c r="O26" i="4"/>
  <c r="O34" i="4"/>
  <c r="AJ34" i="4" s="1"/>
  <c r="O42" i="4"/>
  <c r="AJ42" i="4" s="1"/>
  <c r="O50" i="4"/>
  <c r="P50" i="4" s="1"/>
  <c r="O58" i="4"/>
  <c r="AJ58" i="4" s="1"/>
  <c r="O66" i="4"/>
  <c r="AJ66" i="4" s="1"/>
  <c r="O74" i="4"/>
  <c r="AJ74" i="4" s="1"/>
  <c r="O82" i="4"/>
  <c r="P82" i="4" s="1"/>
  <c r="O90" i="4"/>
  <c r="P90" i="4" s="1"/>
  <c r="O98" i="4"/>
  <c r="AJ98" i="4" s="1"/>
  <c r="O106" i="4"/>
  <c r="AJ106" i="4" s="1"/>
  <c r="O114" i="4"/>
  <c r="P114" i="4" s="1"/>
  <c r="O122" i="4"/>
  <c r="AJ122" i="4" s="1"/>
  <c r="O130" i="4"/>
  <c r="AJ130" i="4" s="1"/>
  <c r="O138" i="4"/>
  <c r="AJ138" i="4" s="1"/>
  <c r="O146" i="4"/>
  <c r="P146" i="4" s="1"/>
  <c r="O154" i="4"/>
  <c r="O162" i="4"/>
  <c r="P162" i="4" s="1"/>
  <c r="O170" i="4"/>
  <c r="AJ170" i="4" s="1"/>
  <c r="O178" i="4"/>
  <c r="P178" i="4" s="1"/>
  <c r="O186" i="4"/>
  <c r="AJ186" i="4" s="1"/>
  <c r="O194" i="4"/>
  <c r="AJ194" i="4" s="1"/>
  <c r="O202" i="4"/>
  <c r="AJ202" i="4" s="1"/>
  <c r="O210" i="4"/>
  <c r="P210" i="4" s="1"/>
  <c r="O218" i="4"/>
  <c r="P218" i="4" s="1"/>
  <c r="O226" i="4"/>
  <c r="AJ226" i="4" s="1"/>
  <c r="O234" i="4"/>
  <c r="AJ234" i="4" s="1"/>
  <c r="O242" i="4"/>
  <c r="P242" i="4" s="1"/>
  <c r="O250" i="4"/>
  <c r="AJ250" i="4" s="1"/>
  <c r="O258" i="4"/>
  <c r="P258" i="4" s="1"/>
  <c r="O266" i="4"/>
  <c r="AJ266" i="4" s="1"/>
  <c r="O274" i="4"/>
  <c r="AJ274" i="4" s="1"/>
  <c r="O282" i="4"/>
  <c r="O290" i="4"/>
  <c r="AJ290" i="4" s="1"/>
  <c r="O298" i="4"/>
  <c r="AJ298" i="4" s="1"/>
  <c r="Z2" i="4"/>
  <c r="O3" i="4"/>
  <c r="AJ3" i="4" s="1"/>
  <c r="O11" i="4"/>
  <c r="AJ11" i="4" s="1"/>
  <c r="O19" i="4"/>
  <c r="P19" i="4" s="1"/>
  <c r="O27" i="4"/>
  <c r="AJ27" i="4" s="1"/>
  <c r="O35" i="4"/>
  <c r="AJ35" i="4" s="1"/>
  <c r="O43" i="4"/>
  <c r="AJ43" i="4" s="1"/>
  <c r="O51" i="4"/>
  <c r="AJ51" i="4" s="1"/>
  <c r="O59" i="4"/>
  <c r="AJ59" i="4" s="1"/>
  <c r="O67" i="4"/>
  <c r="AJ67" i="4" s="1"/>
  <c r="O75" i="4"/>
  <c r="AJ75" i="4" s="1"/>
  <c r="O83" i="4"/>
  <c r="P83" i="4" s="1"/>
  <c r="O91" i="4"/>
  <c r="P91" i="4" s="1"/>
  <c r="O99" i="4"/>
  <c r="O107" i="4"/>
  <c r="AJ107" i="4" s="1"/>
  <c r="O115" i="4"/>
  <c r="AJ115" i="4" s="1"/>
  <c r="O123" i="4"/>
  <c r="P123" i="4" s="1"/>
  <c r="O131" i="4"/>
  <c r="AJ131" i="4" s="1"/>
  <c r="O139" i="4"/>
  <c r="AJ139" i="4" s="1"/>
  <c r="O147" i="4"/>
  <c r="AJ147" i="4" s="1"/>
  <c r="O155" i="4"/>
  <c r="AJ155" i="4" s="1"/>
  <c r="O163" i="4"/>
  <c r="AJ163" i="4" s="1"/>
  <c r="O171" i="4"/>
  <c r="AJ171" i="4" s="1"/>
  <c r="O179" i="4"/>
  <c r="AJ179" i="4" s="1"/>
  <c r="O187" i="4"/>
  <c r="AJ187" i="4" s="1"/>
  <c r="O195" i="4"/>
  <c r="AJ195" i="4" s="1"/>
  <c r="O203" i="4"/>
  <c r="AJ203" i="4" s="1"/>
  <c r="O211" i="4"/>
  <c r="P211" i="4" s="1"/>
  <c r="O219" i="4"/>
  <c r="P219" i="4" s="1"/>
  <c r="O227" i="4"/>
  <c r="AJ227" i="4" s="1"/>
  <c r="O235" i="4"/>
  <c r="P235" i="4" s="1"/>
  <c r="O243" i="4"/>
  <c r="AJ243" i="4" s="1"/>
  <c r="O251" i="4"/>
  <c r="P251" i="4" s="1"/>
  <c r="O259" i="4"/>
  <c r="AJ259" i="4" s="1"/>
  <c r="O267" i="4"/>
  <c r="AJ267" i="4" s="1"/>
  <c r="O275" i="4"/>
  <c r="AJ275" i="4" s="1"/>
  <c r="O283" i="4"/>
  <c r="AJ283" i="4" s="1"/>
  <c r="O291" i="4"/>
  <c r="P291" i="4" s="1"/>
  <c r="O299" i="4"/>
  <c r="P299" i="4" s="1"/>
  <c r="O4" i="4"/>
  <c r="AJ4" i="4" s="1"/>
  <c r="O12" i="4"/>
  <c r="P12" i="4" s="1"/>
  <c r="O20" i="4"/>
  <c r="AJ20" i="4" s="1"/>
  <c r="O28" i="4"/>
  <c r="AJ28" i="4" s="1"/>
  <c r="O36" i="4"/>
  <c r="P36" i="4" s="1"/>
  <c r="O44" i="4"/>
  <c r="AJ44" i="4" s="1"/>
  <c r="O52" i="4"/>
  <c r="P52" i="4" s="1"/>
  <c r="O60" i="4"/>
  <c r="P60" i="4" s="1"/>
  <c r="O68" i="4"/>
  <c r="P68" i="4" s="1"/>
  <c r="O76" i="4"/>
  <c r="AJ76" i="4" s="1"/>
  <c r="O84" i="4"/>
  <c r="P84" i="4" s="1"/>
  <c r="O92" i="4"/>
  <c r="AJ92" i="4" s="1"/>
  <c r="O100" i="4"/>
  <c r="AJ100" i="4" s="1"/>
  <c r="O108" i="4"/>
  <c r="AJ108" i="4" s="1"/>
  <c r="O116" i="4"/>
  <c r="AJ116" i="4" s="1"/>
  <c r="O124" i="4"/>
  <c r="P124" i="4" s="1"/>
  <c r="O132" i="4"/>
  <c r="AJ132" i="4" s="1"/>
  <c r="O140" i="4"/>
  <c r="AJ140" i="4" s="1"/>
  <c r="O148" i="4"/>
  <c r="AJ148" i="4" s="1"/>
  <c r="O156" i="4"/>
  <c r="P156" i="4" s="1"/>
  <c r="O164" i="4"/>
  <c r="P164" i="4" s="1"/>
  <c r="O172" i="4"/>
  <c r="P172" i="4" s="1"/>
  <c r="O180" i="4"/>
  <c r="AJ180" i="4" s="1"/>
  <c r="O188" i="4"/>
  <c r="AJ188" i="4" s="1"/>
  <c r="O196" i="4"/>
  <c r="AJ196" i="4" s="1"/>
  <c r="O204" i="4"/>
  <c r="P204" i="4" s="1"/>
  <c r="O212" i="4"/>
  <c r="AJ212" i="4" s="1"/>
  <c r="O220" i="4"/>
  <c r="AJ220" i="4" s="1"/>
  <c r="O228" i="4"/>
  <c r="P228" i="4" s="1"/>
  <c r="O236" i="4"/>
  <c r="P236" i="4" s="1"/>
  <c r="O244" i="4"/>
  <c r="AJ244" i="4" s="1"/>
  <c r="O252" i="4"/>
  <c r="AJ252" i="4" s="1"/>
  <c r="O260" i="4"/>
  <c r="AJ260" i="4" s="1"/>
  <c r="O268" i="4"/>
  <c r="AJ268" i="4" s="1"/>
  <c r="O276" i="4"/>
  <c r="AJ276" i="4" s="1"/>
  <c r="O284" i="4"/>
  <c r="AJ284" i="4" s="1"/>
  <c r="O292" i="4"/>
  <c r="AJ292" i="4" s="1"/>
  <c r="O300" i="4"/>
  <c r="P300" i="4" s="1"/>
  <c r="O7" i="4"/>
  <c r="P7" i="4" s="1"/>
  <c r="O31" i="4"/>
  <c r="AJ31" i="4" s="1"/>
  <c r="O47" i="4"/>
  <c r="P47" i="4" s="1"/>
  <c r="O63" i="4"/>
  <c r="AJ63" i="4" s="1"/>
  <c r="O79" i="4"/>
  <c r="P79" i="4" s="1"/>
  <c r="O95" i="4"/>
  <c r="AJ95" i="4" s="1"/>
  <c r="O119" i="4"/>
  <c r="AJ119" i="4" s="1"/>
  <c r="O135" i="4"/>
  <c r="AJ135" i="4" s="1"/>
  <c r="O151" i="4"/>
  <c r="AJ151" i="4" s="1"/>
  <c r="O167" i="4"/>
  <c r="AJ167" i="4" s="1"/>
  <c r="O191" i="4"/>
  <c r="P191" i="4" s="1"/>
  <c r="O207" i="4"/>
  <c r="AJ207" i="4" s="1"/>
  <c r="O287" i="4"/>
  <c r="AJ287" i="4" s="1"/>
  <c r="O23" i="4"/>
  <c r="AJ23" i="4" s="1"/>
  <c r="O103" i="4"/>
  <c r="AJ103" i="4" s="1"/>
  <c r="O143" i="4"/>
  <c r="AJ143" i="4" s="1"/>
  <c r="O175" i="4"/>
  <c r="O199" i="4"/>
  <c r="AJ199" i="4" s="1"/>
  <c r="O215" i="4"/>
  <c r="AJ215" i="4" s="1"/>
  <c r="O223" i="4"/>
  <c r="AJ223" i="4" s="1"/>
  <c r="O231" i="4"/>
  <c r="AJ231" i="4" s="1"/>
  <c r="O239" i="4"/>
  <c r="AJ239" i="4" s="1"/>
  <c r="O247" i="4"/>
  <c r="P247" i="4" s="1"/>
  <c r="O255" i="4"/>
  <c r="AJ255" i="4" s="1"/>
  <c r="O271" i="4"/>
  <c r="AJ271" i="4" s="1"/>
  <c r="O279" i="4"/>
  <c r="AJ279" i="4" s="1"/>
  <c r="O295" i="4"/>
  <c r="P295" i="4" s="1"/>
  <c r="O15" i="4"/>
  <c r="AJ15" i="4" s="1"/>
  <c r="O39" i="4"/>
  <c r="AJ39" i="4" s="1"/>
  <c r="O55" i="4"/>
  <c r="P55" i="4" s="1"/>
  <c r="O71" i="4"/>
  <c r="AJ71" i="4" s="1"/>
  <c r="O87" i="4"/>
  <c r="AJ87" i="4" s="1"/>
  <c r="O111" i="4"/>
  <c r="AJ111" i="4" s="1"/>
  <c r="O127" i="4"/>
  <c r="AJ127" i="4" s="1"/>
  <c r="O159" i="4"/>
  <c r="AJ159" i="4" s="1"/>
  <c r="O183" i="4"/>
  <c r="AJ183" i="4" s="1"/>
  <c r="O263" i="4"/>
  <c r="AJ263" i="4" s="1"/>
  <c r="Z200" i="4"/>
  <c r="AJ72" i="4"/>
  <c r="AJ197" i="4"/>
  <c r="P197" i="4"/>
  <c r="AA37" i="4"/>
  <c r="Z37" i="4"/>
  <c r="AA85" i="4"/>
  <c r="Z85" i="4"/>
  <c r="AA173" i="4"/>
  <c r="Z173" i="4"/>
  <c r="AJ264" i="4"/>
  <c r="AA4" i="4"/>
  <c r="Z4" i="4"/>
  <c r="AA12" i="4"/>
  <c r="Z12" i="4"/>
  <c r="AA20" i="4"/>
  <c r="Z20" i="4"/>
  <c r="AA28" i="4"/>
  <c r="Z28" i="4"/>
  <c r="AA36" i="4"/>
  <c r="Z36" i="4"/>
  <c r="AA44" i="4"/>
  <c r="Z44" i="4"/>
  <c r="AA52" i="4"/>
  <c r="Z52" i="4"/>
  <c r="AA60" i="4"/>
  <c r="Z60" i="4"/>
  <c r="AA68" i="4"/>
  <c r="Z68" i="4"/>
  <c r="AA76" i="4"/>
  <c r="Z76" i="4"/>
  <c r="AA84" i="4"/>
  <c r="Z84" i="4"/>
  <c r="AA92" i="4"/>
  <c r="Z92" i="4"/>
  <c r="AA100" i="4"/>
  <c r="Z100" i="4"/>
  <c r="AA108" i="4"/>
  <c r="Z108" i="4"/>
  <c r="AA116" i="4"/>
  <c r="Z116" i="4"/>
  <c r="AA124" i="4"/>
  <c r="Z124" i="4"/>
  <c r="AA132" i="4"/>
  <c r="Z132" i="4"/>
  <c r="AA140" i="4"/>
  <c r="Z140" i="4"/>
  <c r="AA148" i="4"/>
  <c r="Z148" i="4"/>
  <c r="AA156" i="4"/>
  <c r="Z156" i="4"/>
  <c r="AA164" i="4"/>
  <c r="Z164" i="4"/>
  <c r="AA172" i="4"/>
  <c r="Z172" i="4"/>
  <c r="AA180" i="4"/>
  <c r="Z180" i="4"/>
  <c r="AA188" i="4"/>
  <c r="Z188" i="4"/>
  <c r="AA196" i="4"/>
  <c r="Z196" i="4"/>
  <c r="AA204" i="4"/>
  <c r="Z204" i="4"/>
  <c r="AA212" i="4"/>
  <c r="Z212" i="4"/>
  <c r="AA220" i="4"/>
  <c r="Z220" i="4"/>
  <c r="Z228" i="4"/>
  <c r="AA228" i="4"/>
  <c r="AA236" i="4"/>
  <c r="Z236" i="4"/>
  <c r="AA244" i="4"/>
  <c r="Z244" i="4"/>
  <c r="Z252" i="4"/>
  <c r="AA252" i="4"/>
  <c r="AA260" i="4"/>
  <c r="Z260" i="4"/>
  <c r="AA268" i="4"/>
  <c r="Z268" i="4"/>
  <c r="Z13" i="4"/>
  <c r="AJ41" i="4"/>
  <c r="P41" i="4"/>
  <c r="AA45" i="4"/>
  <c r="Z45" i="4"/>
  <c r="AA101" i="4"/>
  <c r="Z101" i="4"/>
  <c r="AA149" i="4"/>
  <c r="Z149" i="4"/>
  <c r="AA213" i="4"/>
  <c r="Z213" i="4"/>
  <c r="Z253" i="4"/>
  <c r="AA253" i="4"/>
  <c r="Z293" i="4"/>
  <c r="AA293" i="4"/>
  <c r="AJ89" i="4"/>
  <c r="P89" i="4"/>
  <c r="AJ137" i="4"/>
  <c r="P137" i="4"/>
  <c r="AJ241" i="4"/>
  <c r="P241" i="4"/>
  <c r="AJ265" i="4"/>
  <c r="P265" i="4"/>
  <c r="AA21" i="4"/>
  <c r="Z21" i="4"/>
  <c r="AA93" i="4"/>
  <c r="Z93" i="4"/>
  <c r="AA141" i="4"/>
  <c r="Z141" i="4"/>
  <c r="AA181" i="4"/>
  <c r="Z181" i="4"/>
  <c r="Z229" i="4"/>
  <c r="AA229" i="4"/>
  <c r="AA285" i="4"/>
  <c r="Z285" i="4"/>
  <c r="AJ282" i="4"/>
  <c r="P282" i="4"/>
  <c r="Z77" i="4"/>
  <c r="AJ26" i="4"/>
  <c r="P26" i="4"/>
  <c r="AJ90" i="4"/>
  <c r="AJ154" i="4"/>
  <c r="P154" i="4"/>
  <c r="AJ218" i="4"/>
  <c r="AA6" i="4"/>
  <c r="Z6" i="4"/>
  <c r="AA14" i="4"/>
  <c r="Z14" i="4"/>
  <c r="AA22" i="4"/>
  <c r="Z22" i="4"/>
  <c r="AA30" i="4"/>
  <c r="Z30" i="4"/>
  <c r="AA38" i="4"/>
  <c r="Z38" i="4"/>
  <c r="AA46" i="4"/>
  <c r="Z46" i="4"/>
  <c r="AA54" i="4"/>
  <c r="Z54" i="4"/>
  <c r="AA62" i="4"/>
  <c r="Z62" i="4"/>
  <c r="Z242" i="4"/>
  <c r="AJ25" i="4"/>
  <c r="P25" i="4"/>
  <c r="AJ73" i="4"/>
  <c r="P73" i="4"/>
  <c r="AJ177" i="4"/>
  <c r="P177" i="4"/>
  <c r="AJ225" i="4"/>
  <c r="AJ297" i="4"/>
  <c r="P297" i="4"/>
  <c r="AA5" i="4"/>
  <c r="Z5" i="4"/>
  <c r="AA61" i="4"/>
  <c r="Z61" i="4"/>
  <c r="AA125" i="4"/>
  <c r="Z125" i="4"/>
  <c r="AA197" i="4"/>
  <c r="Z197" i="4"/>
  <c r="AA261" i="4"/>
  <c r="Z261" i="4"/>
  <c r="P35" i="4"/>
  <c r="AJ99" i="4"/>
  <c r="P99" i="4"/>
  <c r="P163" i="4"/>
  <c r="Z7" i="4"/>
  <c r="AA7" i="4"/>
  <c r="AA15" i="4"/>
  <c r="Z15" i="4"/>
  <c r="AA23" i="4"/>
  <c r="Z23" i="4"/>
  <c r="AA31" i="4"/>
  <c r="Z31" i="4"/>
  <c r="Z39" i="4"/>
  <c r="AA39" i="4"/>
  <c r="AA47" i="4"/>
  <c r="Z47" i="4"/>
  <c r="AA55" i="4"/>
  <c r="Z55" i="4"/>
  <c r="AA63" i="4"/>
  <c r="Z63" i="4"/>
  <c r="AA71" i="4"/>
  <c r="Z71" i="4"/>
  <c r="AA79" i="4"/>
  <c r="Z79" i="4"/>
  <c r="AA87" i="4"/>
  <c r="Z87" i="4"/>
  <c r="AA95" i="4"/>
  <c r="Z95" i="4"/>
  <c r="Z103" i="4"/>
  <c r="AA103" i="4"/>
  <c r="Z111" i="4"/>
  <c r="AA111" i="4"/>
  <c r="Z119" i="4"/>
  <c r="AA119" i="4"/>
  <c r="Z127" i="4"/>
  <c r="AA127" i="4"/>
  <c r="Z135" i="4"/>
  <c r="AA135" i="4"/>
  <c r="Z143" i="4"/>
  <c r="AA143" i="4"/>
  <c r="Z151" i="4"/>
  <c r="AA151" i="4"/>
  <c r="Z159" i="4"/>
  <c r="AA159" i="4"/>
  <c r="Z167" i="4"/>
  <c r="AA167" i="4"/>
  <c r="Z175" i="4"/>
  <c r="AA175" i="4"/>
  <c r="Z183" i="4"/>
  <c r="AA183" i="4"/>
  <c r="Z191" i="4"/>
  <c r="AA191" i="4"/>
  <c r="Z199" i="4"/>
  <c r="AA199" i="4"/>
  <c r="Z207" i="4"/>
  <c r="AA207" i="4"/>
  <c r="Z215" i="4"/>
  <c r="AA215" i="4"/>
  <c r="AA223" i="4"/>
  <c r="Z223" i="4"/>
  <c r="AA231" i="4"/>
  <c r="Z231" i="4"/>
  <c r="AA239" i="4"/>
  <c r="Z239" i="4"/>
  <c r="AA247" i="4"/>
  <c r="Z247" i="4"/>
  <c r="AA255" i="4"/>
  <c r="Z255" i="4"/>
  <c r="AA263" i="4"/>
  <c r="Z263" i="4"/>
  <c r="AJ9" i="4"/>
  <c r="P9" i="4"/>
  <c r="AJ113" i="4"/>
  <c r="P113" i="4"/>
  <c r="AJ153" i="4"/>
  <c r="P153" i="4"/>
  <c r="AJ201" i="4"/>
  <c r="P201" i="4"/>
  <c r="AA53" i="4"/>
  <c r="Z53" i="4"/>
  <c r="AA109" i="4"/>
  <c r="Z109" i="4"/>
  <c r="AA157" i="4"/>
  <c r="Z157" i="4"/>
  <c r="AA221" i="4"/>
  <c r="Z221" i="4"/>
  <c r="Z269" i="4"/>
  <c r="AA269" i="4"/>
  <c r="Z8" i="4"/>
  <c r="AA8" i="4"/>
  <c r="AA16" i="4"/>
  <c r="Z16" i="4"/>
  <c r="AA24" i="4"/>
  <c r="Z24" i="4"/>
  <c r="Z32" i="4"/>
  <c r="AA32" i="4"/>
  <c r="Z40" i="4"/>
  <c r="AA40" i="4"/>
  <c r="AA48" i="4"/>
  <c r="Z48" i="4"/>
  <c r="AA56" i="4"/>
  <c r="Z56" i="4"/>
  <c r="Z64" i="4"/>
  <c r="AA64" i="4"/>
  <c r="Z72" i="4"/>
  <c r="AA72" i="4"/>
  <c r="Z80" i="4"/>
  <c r="AA80" i="4"/>
  <c r="Z88" i="4"/>
  <c r="AA88" i="4"/>
  <c r="Z96" i="4"/>
  <c r="AA96" i="4"/>
  <c r="Z104" i="4"/>
  <c r="AA104" i="4"/>
  <c r="Z112" i="4"/>
  <c r="AA112" i="4"/>
  <c r="Z120" i="4"/>
  <c r="AA120" i="4"/>
  <c r="Z128" i="4"/>
  <c r="AA128" i="4"/>
  <c r="Z136" i="4"/>
  <c r="AA136" i="4"/>
  <c r="Z144" i="4"/>
  <c r="AA144" i="4"/>
  <c r="AJ49" i="4"/>
  <c r="P49" i="4"/>
  <c r="AJ105" i="4"/>
  <c r="P105" i="4"/>
  <c r="AJ169" i="4"/>
  <c r="P169" i="4"/>
  <c r="AJ217" i="4"/>
  <c r="P217" i="4"/>
  <c r="AJ281" i="4"/>
  <c r="P281" i="4"/>
  <c r="AA29" i="4"/>
  <c r="Z29" i="4"/>
  <c r="AA69" i="4"/>
  <c r="Z69" i="4"/>
  <c r="AA133" i="4"/>
  <c r="Z133" i="4"/>
  <c r="AA189" i="4"/>
  <c r="Z189" i="4"/>
  <c r="AA245" i="4"/>
  <c r="Z245" i="4"/>
  <c r="AA301" i="4"/>
  <c r="Z301" i="4"/>
  <c r="I4" i="6"/>
  <c r="AJ5" i="4"/>
  <c r="P5" i="4"/>
  <c r="AJ21" i="4"/>
  <c r="P21" i="4"/>
  <c r="AJ29" i="4"/>
  <c r="P29" i="4"/>
  <c r="P37" i="4"/>
  <c r="AJ53" i="4"/>
  <c r="P53" i="4"/>
  <c r="AJ69" i="4"/>
  <c r="P69" i="4"/>
  <c r="P77" i="4"/>
  <c r="AJ85" i="4"/>
  <c r="P85" i="4"/>
  <c r="AJ93" i="4"/>
  <c r="P93" i="4"/>
  <c r="AJ117" i="4"/>
  <c r="P117" i="4"/>
  <c r="AJ133" i="4"/>
  <c r="P133" i="4"/>
  <c r="P141" i="4"/>
  <c r="AJ149" i="4"/>
  <c r="P149" i="4"/>
  <c r="AJ157" i="4"/>
  <c r="P157" i="4"/>
  <c r="AJ181" i="4"/>
  <c r="P181" i="4"/>
  <c r="AJ213" i="4"/>
  <c r="P213" i="4"/>
  <c r="AJ221" i="4"/>
  <c r="P221" i="4"/>
  <c r="AJ245" i="4"/>
  <c r="P245" i="4"/>
  <c r="AJ261" i="4"/>
  <c r="P261" i="4"/>
  <c r="AJ277" i="4"/>
  <c r="P277" i="4"/>
  <c r="AJ285" i="4"/>
  <c r="P285" i="4"/>
  <c r="AA9" i="4"/>
  <c r="Z9" i="4"/>
  <c r="AA17" i="4"/>
  <c r="Z17" i="4"/>
  <c r="AA25" i="4"/>
  <c r="Z25" i="4"/>
  <c r="AA33" i="4"/>
  <c r="Z33" i="4"/>
  <c r="AA41" i="4"/>
  <c r="Z41" i="4"/>
  <c r="AA49" i="4"/>
  <c r="Z49" i="4"/>
  <c r="AA57" i="4"/>
  <c r="Z57" i="4"/>
  <c r="AA65" i="4"/>
  <c r="Z65" i="4"/>
  <c r="AA73" i="4"/>
  <c r="Z73" i="4"/>
  <c r="AA81" i="4"/>
  <c r="Z81" i="4"/>
  <c r="AA89" i="4"/>
  <c r="Z89" i="4"/>
  <c r="Z97" i="4"/>
  <c r="AA97" i="4"/>
  <c r="Z105" i="4"/>
  <c r="AA105" i="4"/>
  <c r="Z113" i="4"/>
  <c r="AA113" i="4"/>
  <c r="Z121" i="4"/>
  <c r="AA121" i="4"/>
  <c r="Z129" i="4"/>
  <c r="AA129" i="4"/>
  <c r="Z137" i="4"/>
  <c r="AA137" i="4"/>
  <c r="Z145" i="4"/>
  <c r="AA145" i="4"/>
  <c r="Z153" i="4"/>
  <c r="AA153" i="4"/>
  <c r="Z161" i="4"/>
  <c r="AA161" i="4"/>
  <c r="Z169" i="4"/>
  <c r="AA169" i="4"/>
  <c r="Z177" i="4"/>
  <c r="AA177" i="4"/>
  <c r="Z185" i="4"/>
  <c r="AA185" i="4"/>
  <c r="Z193" i="4"/>
  <c r="AA193" i="4"/>
  <c r="Z201" i="4"/>
  <c r="AA201" i="4"/>
  <c r="Z209" i="4"/>
  <c r="AA209" i="4"/>
  <c r="Z217" i="4"/>
  <c r="AA217" i="4"/>
  <c r="AA225" i="4"/>
  <c r="Z225" i="4"/>
  <c r="AA233" i="4"/>
  <c r="Z233" i="4"/>
  <c r="AA241" i="4"/>
  <c r="Z241" i="4"/>
  <c r="AA249" i="4"/>
  <c r="Z249" i="4"/>
  <c r="AA257" i="4"/>
  <c r="Z257" i="4"/>
  <c r="AJ233" i="4"/>
  <c r="P233" i="4"/>
  <c r="P289" i="4"/>
  <c r="AA117" i="4"/>
  <c r="Z117" i="4"/>
  <c r="AA165" i="4"/>
  <c r="Z165" i="4"/>
  <c r="AA205" i="4"/>
  <c r="Z205" i="4"/>
  <c r="AA237" i="4"/>
  <c r="Z237" i="4"/>
  <c r="AA277" i="4"/>
  <c r="Z277" i="4"/>
  <c r="C4" i="6"/>
  <c r="A4" i="6"/>
  <c r="AJ6" i="4"/>
  <c r="P6" i="4"/>
  <c r="AJ14" i="4"/>
  <c r="P14" i="4"/>
  <c r="AJ22" i="4"/>
  <c r="P22" i="4"/>
  <c r="AJ30" i="4"/>
  <c r="P30" i="4"/>
  <c r="AJ38" i="4"/>
  <c r="P38" i="4"/>
  <c r="AJ46" i="4"/>
  <c r="P46" i="4"/>
  <c r="AJ54" i="4"/>
  <c r="P54" i="4"/>
  <c r="AJ62" i="4"/>
  <c r="P62" i="4"/>
  <c r="AJ70" i="4"/>
  <c r="P70" i="4"/>
  <c r="AJ78" i="4"/>
  <c r="P78" i="4"/>
  <c r="AJ86" i="4"/>
  <c r="P86" i="4"/>
  <c r="AJ94" i="4"/>
  <c r="P94" i="4"/>
  <c r="P102" i="4"/>
  <c r="AJ102" i="4"/>
  <c r="AJ110" i="4"/>
  <c r="P110" i="4"/>
  <c r="AJ118" i="4"/>
  <c r="P118" i="4"/>
  <c r="AJ126" i="4"/>
  <c r="P126" i="4"/>
  <c r="AJ134" i="4"/>
  <c r="P134" i="4"/>
  <c r="AJ142" i="4"/>
  <c r="P142" i="4"/>
  <c r="AJ150" i="4"/>
  <c r="P150" i="4"/>
  <c r="AJ158" i="4"/>
  <c r="P158" i="4"/>
  <c r="P166" i="4"/>
  <c r="AJ166" i="4"/>
  <c r="AJ174" i="4"/>
  <c r="P174" i="4"/>
  <c r="AJ182" i="4"/>
  <c r="P182" i="4"/>
  <c r="AJ190" i="4"/>
  <c r="P190" i="4"/>
  <c r="AJ198" i="4"/>
  <c r="P198" i="4"/>
  <c r="AJ206" i="4"/>
  <c r="P206" i="4"/>
  <c r="AJ214" i="4"/>
  <c r="P214" i="4"/>
  <c r="AJ222" i="4"/>
  <c r="P222" i="4"/>
  <c r="P230" i="4"/>
  <c r="AJ230" i="4"/>
  <c r="AJ238" i="4"/>
  <c r="P238" i="4"/>
  <c r="AJ246" i="4"/>
  <c r="P246" i="4"/>
  <c r="AJ254" i="4"/>
  <c r="P254" i="4"/>
  <c r="AJ262" i="4"/>
  <c r="P262" i="4"/>
  <c r="AJ270" i="4"/>
  <c r="P270" i="4"/>
  <c r="AJ278" i="4"/>
  <c r="P278" i="4"/>
  <c r="AJ286" i="4"/>
  <c r="P286" i="4"/>
  <c r="P294" i="4"/>
  <c r="AJ294" i="4"/>
  <c r="AA10" i="4"/>
  <c r="Z10" i="4"/>
  <c r="AA18" i="4"/>
  <c r="Z18" i="4"/>
  <c r="AA26" i="4"/>
  <c r="Z26" i="4"/>
  <c r="AA34" i="4"/>
  <c r="Z34" i="4"/>
  <c r="AA42" i="4"/>
  <c r="Z42" i="4"/>
  <c r="AA50" i="4"/>
  <c r="Z50" i="4"/>
  <c r="AA58" i="4"/>
  <c r="Z58" i="4"/>
  <c r="AA66" i="4"/>
  <c r="Z66" i="4"/>
  <c r="AA74" i="4"/>
  <c r="Z74" i="4"/>
  <c r="AA82" i="4"/>
  <c r="Z82" i="4"/>
  <c r="AA90" i="4"/>
  <c r="Z90" i="4"/>
  <c r="AA98" i="4"/>
  <c r="Z98" i="4"/>
  <c r="AA106" i="4"/>
  <c r="Z106" i="4"/>
  <c r="AA114" i="4"/>
  <c r="Z114" i="4"/>
  <c r="AA122" i="4"/>
  <c r="Z122" i="4"/>
  <c r="AA130" i="4"/>
  <c r="Z130" i="4"/>
  <c r="AA138" i="4"/>
  <c r="Z138" i="4"/>
  <c r="AA146" i="4"/>
  <c r="Z146" i="4"/>
  <c r="AA154" i="4"/>
  <c r="Z154" i="4"/>
  <c r="AA162" i="4"/>
  <c r="Z162" i="4"/>
  <c r="AA170" i="4"/>
  <c r="Z170" i="4"/>
  <c r="AA178" i="4"/>
  <c r="Z178" i="4"/>
  <c r="AA186" i="4"/>
  <c r="Z186" i="4"/>
  <c r="AA194" i="4"/>
  <c r="Z194" i="4"/>
  <c r="AA202" i="4"/>
  <c r="Z202" i="4"/>
  <c r="AA210" i="4"/>
  <c r="Z210" i="4"/>
  <c r="AA218" i="4"/>
  <c r="Z218" i="4"/>
  <c r="AA226" i="4"/>
  <c r="Z226" i="4"/>
  <c r="AA234" i="4"/>
  <c r="Z234" i="4"/>
  <c r="AA250" i="4"/>
  <c r="Z250" i="4"/>
  <c r="AA258" i="4"/>
  <c r="Z258" i="4"/>
  <c r="AJ175" i="4"/>
  <c r="P175" i="4"/>
  <c r="AA3" i="4"/>
  <c r="Z3" i="4"/>
  <c r="AA11" i="4"/>
  <c r="Z11" i="4"/>
  <c r="AA19" i="4"/>
  <c r="Z19" i="4"/>
  <c r="AA27" i="4"/>
  <c r="Z27" i="4"/>
  <c r="AA35" i="4"/>
  <c r="Z35" i="4"/>
  <c r="AA43" i="4"/>
  <c r="Z43" i="4"/>
  <c r="AA51" i="4"/>
  <c r="Z51" i="4"/>
  <c r="AA59" i="4"/>
  <c r="Z59" i="4"/>
  <c r="AA67" i="4"/>
  <c r="Z67" i="4"/>
  <c r="AA75" i="4"/>
  <c r="Z75" i="4"/>
  <c r="AA83" i="4"/>
  <c r="Z83" i="4"/>
  <c r="AA91" i="4"/>
  <c r="Z91" i="4"/>
  <c r="AA99" i="4"/>
  <c r="Z99" i="4"/>
  <c r="AA107" i="4"/>
  <c r="Z107" i="4"/>
  <c r="AA115" i="4"/>
  <c r="Z115" i="4"/>
  <c r="AA123" i="4"/>
  <c r="Z123" i="4"/>
  <c r="AA131" i="4"/>
  <c r="Z131" i="4"/>
  <c r="AA139" i="4"/>
  <c r="Z139" i="4"/>
  <c r="AA147" i="4"/>
  <c r="Z147" i="4"/>
  <c r="AA155" i="4"/>
  <c r="Z155" i="4"/>
  <c r="AA163" i="4"/>
  <c r="Z163" i="4"/>
  <c r="AA171" i="4"/>
  <c r="Z171" i="4"/>
  <c r="AA179" i="4"/>
  <c r="Z179" i="4"/>
  <c r="AA187" i="4"/>
  <c r="Z187" i="4"/>
  <c r="AA195" i="4"/>
  <c r="Z195" i="4"/>
  <c r="AA203" i="4"/>
  <c r="Z203" i="4"/>
  <c r="AA211" i="4"/>
  <c r="Z211" i="4"/>
  <c r="AA219" i="4"/>
  <c r="Z219" i="4"/>
  <c r="AA227" i="4"/>
  <c r="Z227" i="4"/>
  <c r="AA235" i="4"/>
  <c r="Z235" i="4"/>
  <c r="AA276" i="4"/>
  <c r="Z276" i="4"/>
  <c r="AA284" i="4"/>
  <c r="Z284" i="4"/>
  <c r="Z292" i="4"/>
  <c r="AA292" i="4"/>
  <c r="AA300" i="4"/>
  <c r="Z300" i="4"/>
  <c r="AA70" i="4"/>
  <c r="Z70" i="4"/>
  <c r="AA78" i="4"/>
  <c r="Z78" i="4"/>
  <c r="AA86" i="4"/>
  <c r="Z86" i="4"/>
  <c r="AA94" i="4"/>
  <c r="Z94" i="4"/>
  <c r="AA102" i="4"/>
  <c r="Z102" i="4"/>
  <c r="AA110" i="4"/>
  <c r="Z110" i="4"/>
  <c r="AA118" i="4"/>
  <c r="Z118" i="4"/>
  <c r="AA126" i="4"/>
  <c r="Z126" i="4"/>
  <c r="AA134" i="4"/>
  <c r="Z134" i="4"/>
  <c r="AA142" i="4"/>
  <c r="Z142" i="4"/>
  <c r="AA150" i="4"/>
  <c r="Z150" i="4"/>
  <c r="AA158" i="4"/>
  <c r="Z158" i="4"/>
  <c r="AA166" i="4"/>
  <c r="Z166" i="4"/>
  <c r="AA174" i="4"/>
  <c r="Z174" i="4"/>
  <c r="AA182" i="4"/>
  <c r="Z182" i="4"/>
  <c r="AA190" i="4"/>
  <c r="Z190" i="4"/>
  <c r="AA198" i="4"/>
  <c r="Z198" i="4"/>
  <c r="AA206" i="4"/>
  <c r="Z206" i="4"/>
  <c r="AA214" i="4"/>
  <c r="Z214" i="4"/>
  <c r="AA222" i="4"/>
  <c r="Z222" i="4"/>
  <c r="Z230" i="4"/>
  <c r="AA230" i="4"/>
  <c r="AA238" i="4"/>
  <c r="Z238" i="4"/>
  <c r="Z246" i="4"/>
  <c r="AA246" i="4"/>
  <c r="Z254" i="4"/>
  <c r="AA254" i="4"/>
  <c r="AA262" i="4"/>
  <c r="Z262" i="4"/>
  <c r="Z270" i="4"/>
  <c r="AA270" i="4"/>
  <c r="AA278" i="4"/>
  <c r="Z278" i="4"/>
  <c r="AA286" i="4"/>
  <c r="Z286" i="4"/>
  <c r="Z294" i="4"/>
  <c r="AA294" i="4"/>
  <c r="Z274" i="4"/>
  <c r="AA271" i="4"/>
  <c r="Z271" i="4"/>
  <c r="AA279" i="4"/>
  <c r="Z279" i="4"/>
  <c r="AA287" i="4"/>
  <c r="Z287" i="4"/>
  <c r="AA295" i="4"/>
  <c r="Z295" i="4"/>
  <c r="Z152" i="4"/>
  <c r="AA152" i="4"/>
  <c r="Z160" i="4"/>
  <c r="AA160" i="4"/>
  <c r="Z168" i="4"/>
  <c r="AA168" i="4"/>
  <c r="Z176" i="4"/>
  <c r="AA176" i="4"/>
  <c r="Z184" i="4"/>
  <c r="AA184" i="4"/>
  <c r="Z192" i="4"/>
  <c r="AA192" i="4"/>
  <c r="Z208" i="4"/>
  <c r="AA208" i="4"/>
  <c r="Z216" i="4"/>
  <c r="AA216" i="4"/>
  <c r="AA224" i="4"/>
  <c r="Z224" i="4"/>
  <c r="AA232" i="4"/>
  <c r="Z232" i="4"/>
  <c r="AA240" i="4"/>
  <c r="Z240" i="4"/>
  <c r="AA248" i="4"/>
  <c r="Z248" i="4"/>
  <c r="AA256" i="4"/>
  <c r="Z256" i="4"/>
  <c r="AA264" i="4"/>
  <c r="Z264" i="4"/>
  <c r="AA272" i="4"/>
  <c r="Z272" i="4"/>
  <c r="AA280" i="4"/>
  <c r="Z280" i="4"/>
  <c r="AA288" i="4"/>
  <c r="Z288" i="4"/>
  <c r="AA296" i="4"/>
  <c r="Z296" i="4"/>
  <c r="AA265" i="4"/>
  <c r="Z265" i="4"/>
  <c r="AA273" i="4"/>
  <c r="Z273" i="4"/>
  <c r="AA281" i="4"/>
  <c r="Z281" i="4"/>
  <c r="AA289" i="4"/>
  <c r="Z289" i="4"/>
  <c r="AA297" i="4"/>
  <c r="Z297" i="4"/>
  <c r="AA266" i="4"/>
  <c r="Z266" i="4"/>
  <c r="AA282" i="4"/>
  <c r="Z282" i="4"/>
  <c r="AA290" i="4"/>
  <c r="Z290" i="4"/>
  <c r="AA298" i="4"/>
  <c r="Z298" i="4"/>
  <c r="AA243" i="4"/>
  <c r="Z243" i="4"/>
  <c r="AA251" i="4"/>
  <c r="Z251" i="4"/>
  <c r="AA259" i="4"/>
  <c r="Z259" i="4"/>
  <c r="AA267" i="4"/>
  <c r="Z267" i="4"/>
  <c r="AA275" i="4"/>
  <c r="Z275" i="4"/>
  <c r="AA283" i="4"/>
  <c r="Z283" i="4"/>
  <c r="AA291" i="4"/>
  <c r="Z291" i="4"/>
  <c r="AA299" i="4"/>
  <c r="Z299" i="4"/>
  <c r="AA200" i="4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B11" i="5"/>
  <c r="B10" i="5"/>
  <c r="B9" i="5"/>
  <c r="B8" i="5"/>
  <c r="B7" i="5"/>
  <c r="B6" i="5"/>
  <c r="B5" i="5"/>
  <c r="B4" i="5"/>
  <c r="B3" i="5"/>
  <c r="AJ61" i="4" l="1"/>
  <c r="P209" i="4"/>
  <c r="P145" i="4"/>
  <c r="P17" i="4"/>
  <c r="P273" i="4"/>
  <c r="P81" i="4"/>
  <c r="P253" i="4"/>
  <c r="P189" i="4"/>
  <c r="P45" i="4"/>
  <c r="P125" i="4"/>
  <c r="AJ257" i="4"/>
  <c r="P293" i="4"/>
  <c r="AJ165" i="4"/>
  <c r="P57" i="4"/>
  <c r="P185" i="4"/>
  <c r="P121" i="4"/>
  <c r="AJ129" i="4"/>
  <c r="P229" i="4"/>
  <c r="P109" i="4"/>
  <c r="P249" i="4"/>
  <c r="P101" i="4"/>
  <c r="AJ144" i="4"/>
  <c r="P173" i="4"/>
  <c r="AJ97" i="4"/>
  <c r="P65" i="4"/>
  <c r="P13" i="4"/>
  <c r="P33" i="4"/>
  <c r="P193" i="4"/>
  <c r="P301" i="4"/>
  <c r="P269" i="4"/>
  <c r="P237" i="4"/>
  <c r="P205" i="4"/>
  <c r="P161" i="4"/>
  <c r="AJ280" i="4"/>
  <c r="P136" i="4"/>
  <c r="AJ200" i="4"/>
  <c r="P8" i="4"/>
  <c r="P272" i="4"/>
  <c r="AJ80" i="4"/>
  <c r="P160" i="4"/>
  <c r="P152" i="4"/>
  <c r="AJ88" i="4"/>
  <c r="AJ216" i="4"/>
  <c r="P24" i="4"/>
  <c r="P32" i="4"/>
  <c r="AJ16" i="4"/>
  <c r="P202" i="4"/>
  <c r="AJ296" i="4"/>
  <c r="P232" i="4"/>
  <c r="P40" i="4"/>
  <c r="P96" i="4"/>
  <c r="P288" i="4"/>
  <c r="P224" i="4"/>
  <c r="AJ112" i="4"/>
  <c r="AJ104" i="4"/>
  <c r="AJ210" i="4"/>
  <c r="AJ168" i="4"/>
  <c r="AJ162" i="4"/>
  <c r="AJ248" i="4"/>
  <c r="AJ83" i="4"/>
  <c r="AJ208" i="4"/>
  <c r="AJ211" i="4"/>
  <c r="P266" i="4"/>
  <c r="AJ36" i="4"/>
  <c r="P226" i="4"/>
  <c r="P275" i="4"/>
  <c r="P192" i="4"/>
  <c r="P34" i="4"/>
  <c r="P176" i="4"/>
  <c r="AJ120" i="4"/>
  <c r="P74" i="4"/>
  <c r="P2" i="4"/>
  <c r="P87" i="4"/>
  <c r="P27" i="4"/>
  <c r="P256" i="4"/>
  <c r="AJ64" i="4"/>
  <c r="AJ82" i="4"/>
  <c r="AJ184" i="4"/>
  <c r="AJ228" i="4"/>
  <c r="P274" i="4"/>
  <c r="P56" i="4"/>
  <c r="P108" i="4"/>
  <c r="AJ146" i="4"/>
  <c r="P240" i="4"/>
  <c r="P128" i="4"/>
  <c r="P119" i="4"/>
  <c r="P138" i="4"/>
  <c r="AJ18" i="4"/>
  <c r="P48" i="4"/>
  <c r="P44" i="4"/>
  <c r="P10" i="4"/>
  <c r="AJ236" i="4"/>
  <c r="P71" i="4"/>
  <c r="AJ52" i="4"/>
  <c r="AJ7" i="4"/>
  <c r="P292" i="4"/>
  <c r="P244" i="4"/>
  <c r="AJ299" i="4"/>
  <c r="P188" i="4"/>
  <c r="P98" i="4"/>
  <c r="P31" i="4"/>
  <c r="P290" i="4"/>
  <c r="AJ300" i="4"/>
  <c r="AJ164" i="4"/>
  <c r="AJ219" i="4"/>
  <c r="AJ91" i="4"/>
  <c r="AJ19" i="4"/>
  <c r="AJ172" i="4"/>
  <c r="P100" i="4"/>
  <c r="P283" i="4"/>
  <c r="P155" i="4"/>
  <c r="P147" i="4"/>
  <c r="AJ291" i="4"/>
  <c r="P151" i="4"/>
  <c r="P116" i="4"/>
  <c r="P227" i="4"/>
  <c r="P271" i="4"/>
  <c r="P111" i="4"/>
  <c r="P180" i="4"/>
  <c r="P63" i="4"/>
  <c r="AJ123" i="4"/>
  <c r="AJ242" i="4"/>
  <c r="AJ47" i="4"/>
  <c r="P76" i="4"/>
  <c r="P140" i="4"/>
  <c r="P215" i="4"/>
  <c r="P187" i="4"/>
  <c r="P207" i="4"/>
  <c r="AJ191" i="4"/>
  <c r="AJ204" i="4"/>
  <c r="AJ68" i="4"/>
  <c r="AJ12" i="4"/>
  <c r="AJ251" i="4"/>
  <c r="AJ50" i="4"/>
  <c r="P183" i="4"/>
  <c r="P15" i="4"/>
  <c r="P268" i="4"/>
  <c r="P243" i="4"/>
  <c r="AJ178" i="4"/>
  <c r="AJ295" i="4"/>
  <c r="P59" i="4"/>
  <c r="AJ235" i="4"/>
  <c r="P4" i="4"/>
  <c r="P234" i="4"/>
  <c r="P42" i="4"/>
  <c r="P260" i="4"/>
  <c r="P196" i="4"/>
  <c r="P179" i="4"/>
  <c r="P115" i="4"/>
  <c r="P170" i="4"/>
  <c r="P298" i="4"/>
  <c r="P132" i="4"/>
  <c r="P51" i="4"/>
  <c r="P106" i="4"/>
  <c r="AJ114" i="4"/>
  <c r="P11" i="4"/>
  <c r="P159" i="4"/>
  <c r="AJ84" i="4"/>
  <c r="P276" i="4"/>
  <c r="AJ79" i="4"/>
  <c r="P148" i="4"/>
  <c r="P287" i="4"/>
  <c r="AJ247" i="4"/>
  <c r="P239" i="4"/>
  <c r="AJ156" i="4"/>
  <c r="P103" i="4"/>
  <c r="AJ55" i="4"/>
  <c r="P203" i="4"/>
  <c r="AJ258" i="4"/>
  <c r="P231" i="4"/>
  <c r="P220" i="4"/>
  <c r="P195" i="4"/>
  <c r="P75" i="4"/>
  <c r="P3" i="4"/>
  <c r="P250" i="4"/>
  <c r="P39" i="4"/>
  <c r="P28" i="4"/>
  <c r="P267" i="4"/>
  <c r="P130" i="4"/>
  <c r="P66" i="4"/>
  <c r="P263" i="4"/>
  <c r="P212" i="4"/>
  <c r="P139" i="4"/>
  <c r="P67" i="4"/>
  <c r="P186" i="4"/>
  <c r="P23" i="4"/>
  <c r="P92" i="4"/>
  <c r="P20" i="4"/>
  <c r="P259" i="4"/>
  <c r="P194" i="4"/>
  <c r="P122" i="4"/>
  <c r="P58" i="4"/>
  <c r="P223" i="4"/>
  <c r="P95" i="4"/>
  <c r="P284" i="4"/>
  <c r="P131" i="4"/>
  <c r="AJ124" i="4"/>
  <c r="AJ60" i="4"/>
  <c r="P127" i="4"/>
  <c r="P252" i="4"/>
  <c r="P107" i="4"/>
  <c r="P43" i="4"/>
  <c r="P279" i="4"/>
  <c r="P199" i="4"/>
  <c r="P167" i="4"/>
  <c r="P171" i="4"/>
  <c r="P255" i="4"/>
  <c r="P143" i="4"/>
  <c r="P135" i="4"/>
  <c r="G4" i="6"/>
  <c r="C3" i="5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E4" i="6" l="1"/>
  <c r="L30" i="5"/>
  <c r="K30" i="5"/>
  <c r="J30" i="5"/>
  <c r="I30" i="5"/>
  <c r="F30" i="5"/>
  <c r="D30" i="5"/>
  <c r="E30" i="5" s="1"/>
  <c r="L29" i="5"/>
  <c r="K29" i="5"/>
  <c r="J29" i="5"/>
  <c r="I29" i="5"/>
  <c r="F29" i="5"/>
  <c r="D29" i="5"/>
  <c r="E29" i="5" s="1"/>
  <c r="L28" i="5"/>
  <c r="K28" i="5"/>
  <c r="J28" i="5"/>
  <c r="I28" i="5"/>
  <c r="F28" i="5"/>
  <c r="D28" i="5"/>
  <c r="E28" i="5" s="1"/>
  <c r="L27" i="5"/>
  <c r="K27" i="5"/>
  <c r="J27" i="5"/>
  <c r="I27" i="5"/>
  <c r="F27" i="5"/>
  <c r="D27" i="5"/>
  <c r="E27" i="5" s="1"/>
  <c r="L26" i="5"/>
  <c r="K26" i="5"/>
  <c r="J26" i="5"/>
  <c r="I26" i="5"/>
  <c r="F26" i="5"/>
  <c r="D26" i="5"/>
  <c r="E26" i="5" s="1"/>
  <c r="L25" i="5"/>
  <c r="K25" i="5"/>
  <c r="J25" i="5"/>
  <c r="I25" i="5"/>
  <c r="F25" i="5"/>
  <c r="D25" i="5"/>
  <c r="E25" i="5" s="1"/>
  <c r="L24" i="5"/>
  <c r="K24" i="5"/>
  <c r="J24" i="5"/>
  <c r="I24" i="5"/>
  <c r="F24" i="5"/>
  <c r="D24" i="5"/>
  <c r="E24" i="5" s="1"/>
  <c r="L23" i="5"/>
  <c r="K23" i="5"/>
  <c r="J23" i="5"/>
  <c r="I23" i="5"/>
  <c r="F23" i="5"/>
  <c r="D23" i="5"/>
  <c r="E23" i="5" s="1"/>
  <c r="L22" i="5"/>
  <c r="K22" i="5"/>
  <c r="J22" i="5"/>
  <c r="I22" i="5"/>
  <c r="F22" i="5"/>
  <c r="D22" i="5"/>
  <c r="E22" i="5" s="1"/>
  <c r="L21" i="5"/>
  <c r="K21" i="5"/>
  <c r="J21" i="5"/>
  <c r="I21" i="5"/>
  <c r="F21" i="5"/>
  <c r="D21" i="5"/>
  <c r="E21" i="5" s="1"/>
  <c r="L20" i="5"/>
  <c r="K20" i="5"/>
  <c r="J20" i="5"/>
  <c r="I20" i="5"/>
  <c r="F20" i="5"/>
  <c r="D20" i="5"/>
  <c r="E20" i="5" s="1"/>
  <c r="L19" i="5"/>
  <c r="K19" i="5"/>
  <c r="J19" i="5"/>
  <c r="I19" i="5"/>
  <c r="F19" i="5"/>
  <c r="D19" i="5"/>
  <c r="E19" i="5" s="1"/>
  <c r="L18" i="5"/>
  <c r="K18" i="5"/>
  <c r="J18" i="5"/>
  <c r="I18" i="5"/>
  <c r="F18" i="5"/>
  <c r="D18" i="5"/>
  <c r="E18" i="5" s="1"/>
  <c r="L17" i="5"/>
  <c r="K17" i="5"/>
  <c r="J17" i="5"/>
  <c r="I17" i="5"/>
  <c r="F17" i="5"/>
  <c r="D17" i="5"/>
  <c r="E17" i="5" s="1"/>
  <c r="L16" i="5"/>
  <c r="K16" i="5"/>
  <c r="J16" i="5"/>
  <c r="I16" i="5"/>
  <c r="F16" i="5"/>
  <c r="D16" i="5"/>
  <c r="E16" i="5" s="1"/>
  <c r="L15" i="5"/>
  <c r="K15" i="5"/>
  <c r="J15" i="5"/>
  <c r="I15" i="5"/>
  <c r="F15" i="5"/>
  <c r="D15" i="5"/>
  <c r="E15" i="5" s="1"/>
  <c r="L14" i="5"/>
  <c r="K14" i="5"/>
  <c r="J14" i="5"/>
  <c r="I14" i="5"/>
  <c r="F14" i="5"/>
  <c r="D14" i="5"/>
  <c r="E14" i="5" s="1"/>
  <c r="L13" i="5"/>
  <c r="K13" i="5"/>
  <c r="J13" i="5"/>
  <c r="I13" i="5"/>
  <c r="F13" i="5"/>
  <c r="D13" i="5"/>
  <c r="E13" i="5" s="1"/>
  <c r="L12" i="5"/>
  <c r="K12" i="5"/>
  <c r="J12" i="5"/>
  <c r="I12" i="5"/>
  <c r="F12" i="5"/>
  <c r="D12" i="5"/>
  <c r="E12" i="5" s="1"/>
  <c r="L11" i="5"/>
  <c r="K11" i="5"/>
  <c r="J11" i="5"/>
  <c r="I11" i="5"/>
  <c r="F11" i="5"/>
  <c r="D11" i="5"/>
  <c r="E11" i="5" s="1"/>
  <c r="L10" i="5"/>
  <c r="K10" i="5"/>
  <c r="J10" i="5"/>
  <c r="I10" i="5"/>
  <c r="F10" i="5"/>
  <c r="D10" i="5"/>
  <c r="E10" i="5" s="1"/>
  <c r="L9" i="5"/>
  <c r="K9" i="5"/>
  <c r="J9" i="5"/>
  <c r="I9" i="5"/>
  <c r="F9" i="5"/>
  <c r="D9" i="5"/>
  <c r="E9" i="5" s="1"/>
  <c r="L8" i="5"/>
  <c r="K8" i="5"/>
  <c r="J8" i="5"/>
  <c r="I8" i="5"/>
  <c r="F8" i="5"/>
  <c r="D8" i="5"/>
  <c r="E8" i="5" s="1"/>
  <c r="L7" i="5"/>
  <c r="K7" i="5"/>
  <c r="J7" i="5"/>
  <c r="I7" i="5"/>
  <c r="F7" i="5"/>
  <c r="D7" i="5"/>
  <c r="E7" i="5" s="1"/>
  <c r="L6" i="5"/>
  <c r="K6" i="5"/>
  <c r="J6" i="5"/>
  <c r="I6" i="5"/>
  <c r="F6" i="5"/>
  <c r="D6" i="5"/>
  <c r="E6" i="5" s="1"/>
  <c r="L5" i="5"/>
  <c r="K5" i="5"/>
  <c r="J5" i="5"/>
  <c r="I5" i="5"/>
  <c r="F5" i="5"/>
  <c r="D5" i="5"/>
  <c r="E5" i="5" s="1"/>
  <c r="L4" i="5"/>
  <c r="K4" i="5"/>
  <c r="J4" i="5"/>
  <c r="I4" i="5"/>
  <c r="F4" i="5"/>
  <c r="D4" i="5"/>
  <c r="E4" i="5" s="1"/>
  <c r="L3" i="5"/>
  <c r="K3" i="5"/>
  <c r="J3" i="5"/>
  <c r="I3" i="5"/>
  <c r="F3" i="5"/>
  <c r="D3" i="5"/>
  <c r="E3" i="5" s="1"/>
  <c r="H3" i="5" l="1"/>
  <c r="G3" i="5"/>
  <c r="H4" i="5"/>
  <c r="G4" i="5"/>
  <c r="H5" i="5"/>
  <c r="G5" i="5"/>
  <c r="H6" i="5"/>
  <c r="G6" i="5"/>
  <c r="H7" i="5"/>
  <c r="G7" i="5"/>
  <c r="H8" i="5"/>
  <c r="G8" i="5"/>
  <c r="H9" i="5"/>
  <c r="G9" i="5"/>
  <c r="H10" i="5"/>
  <c r="G10" i="5"/>
  <c r="H11" i="5"/>
  <c r="G11" i="5"/>
  <c r="H12" i="5"/>
  <c r="G12" i="5"/>
  <c r="H13" i="5"/>
  <c r="G13" i="5"/>
  <c r="H14" i="5"/>
  <c r="G14" i="5"/>
  <c r="H15" i="5"/>
  <c r="G15" i="5"/>
  <c r="H16" i="5"/>
  <c r="G16" i="5"/>
  <c r="H17" i="5"/>
  <c r="G17" i="5"/>
  <c r="H18" i="5"/>
  <c r="G18" i="5"/>
  <c r="H19" i="5"/>
  <c r="G19" i="5"/>
  <c r="H20" i="5"/>
  <c r="G20" i="5"/>
  <c r="H21" i="5"/>
  <c r="G21" i="5"/>
  <c r="H22" i="5"/>
  <c r="G22" i="5"/>
  <c r="H23" i="5"/>
  <c r="G23" i="5"/>
  <c r="H24" i="5"/>
  <c r="G24" i="5"/>
  <c r="H25" i="5"/>
  <c r="G25" i="5"/>
  <c r="H26" i="5"/>
  <c r="G26" i="5"/>
  <c r="H27" i="5"/>
  <c r="G27" i="5"/>
  <c r="H28" i="5"/>
  <c r="G28" i="5"/>
  <c r="H29" i="5"/>
  <c r="G29" i="5"/>
  <c r="H30" i="5"/>
  <c r="G30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H1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Use self-report when the resident can reliably self-report pain.</t>
        </r>
      </text>
    </comment>
    <comment ref="I1" authorId="0" shapeId="0" xr:uid="{00000000-0006-0000-0300-000002000000}">
      <text>
        <r>
          <rPr>
            <sz val="11"/>
            <color theme="1"/>
            <rFont val="Calibri"/>
            <family val="2"/>
            <scheme val="minor"/>
          </rPr>
          <t>PAINAD breathing: 0 normal; 1 occasional labored breathing/short hyperventilation; 2 noisy labored breathing/long hyperventilation/Cheyne-Stokes.</t>
        </r>
      </text>
    </comment>
    <comment ref="J1" authorId="0" shapeId="0" xr:uid="{00000000-0006-0000-0300-000003000000}">
      <text>
        <r>
          <rPr>
            <sz val="11"/>
            <color theme="1"/>
            <rFont val="Calibri"/>
            <family val="2"/>
            <scheme val="minor"/>
          </rPr>
          <t>PAINAD facial expression: 0 smiling/inexpressive; 1 sad/frightened/frown; 2 facial grimacing.</t>
        </r>
      </text>
    </comment>
    <comment ref="K1" authorId="0" shapeId="0" xr:uid="{00000000-0006-0000-0300-000004000000}">
      <text>
        <r>
          <rPr>
            <sz val="11"/>
            <color theme="1"/>
            <rFont val="Calibri"/>
            <family val="2"/>
            <scheme val="minor"/>
          </rPr>
          <t>PAINAD body language: 0 relaxed; 1 tense/pacing/fidgeting; 2 rigid/clenched/pulling/pushing/striking.</t>
        </r>
      </text>
    </comment>
    <comment ref="L1" authorId="0" shapeId="0" xr:uid="{00000000-0006-0000-0300-000005000000}">
      <text>
        <r>
          <rPr>
            <sz val="11"/>
            <color theme="1"/>
            <rFont val="Calibri"/>
            <family val="2"/>
            <scheme val="minor"/>
          </rPr>
          <t>PAINAD negative vocalization: 0 none; 1 occasional moan/groan/negative speech; 2 repeated calling out/loud moaning/crying.</t>
        </r>
      </text>
    </comment>
    <comment ref="M1" authorId="0" shapeId="0" xr:uid="{00000000-0006-0000-0300-000006000000}">
      <text>
        <r>
          <rPr>
            <sz val="11"/>
            <color theme="1"/>
            <rFont val="Calibri"/>
            <family val="2"/>
            <scheme val="minor"/>
          </rPr>
          <t>PAINAD consolability: 0 no need to console; 1 reassured by voice/touch; 2 unable to console.</t>
        </r>
      </text>
    </comment>
    <comment ref="AA1" authorId="0" shapeId="0" xr:uid="{00000000-0006-0000-0300-000007000000}">
      <text>
        <r>
          <rPr>
            <sz val="11"/>
            <color theme="1"/>
            <rFont val="Calibri"/>
            <family val="2"/>
            <scheme val="minor"/>
          </rPr>
          <t>Default: review if acute opioid &gt;3 days; escalate if &gt;7 days. Customize thresholds in Settings.</t>
        </r>
      </text>
    </comment>
    <comment ref="AC1" authorId="0" shapeId="0" xr:uid="{00000000-0006-0000-0300-000008000000}">
      <text>
        <r>
          <rPr>
            <sz val="11"/>
            <color theme="1"/>
            <rFont val="Calibri"/>
            <family val="2"/>
            <scheme val="minor"/>
          </rPr>
          <t>Sedation score helps ensure pain improvement is not achieved mainly through over-sedation.</t>
        </r>
      </text>
    </comment>
  </commentList>
</comments>
</file>

<file path=xl/sharedStrings.xml><?xml version="1.0" encoding="utf-8"?>
<sst xmlns="http://schemas.openxmlformats.org/spreadsheetml/2006/main" count="256" uniqueCount="222">
  <si>
    <t>Quick Entry — LTC Pain Assessments</t>
  </si>
  <si>
    <t>Use this sheet for routine assessment entry. The full clinical table is preserved on the Full Data sheet and still powers the weekly summary and dashboard.</t>
  </si>
  <si>
    <t>Important: select an Assessment reason for every row. Use Scheduled weekly for routine cadence assessments, and Acute pain episode when new/worsening acute pain triggered the assessment. Pain scores must still be true 0–10 scores or approved 0–10 conversions.</t>
  </si>
  <si>
    <t>Resident ID</t>
  </si>
  <si>
    <t>Unit</t>
  </si>
  <si>
    <t>Assessment Date/Time</t>
  </si>
  <si>
    <t>Cognitively impairment (CPS)</t>
  </si>
  <si>
    <t>Assessment Tool / scoring basis</t>
  </si>
  <si>
    <t>0–10 pain score or converted equivalent</t>
  </si>
  <si>
    <t>Assessment reason</t>
  </si>
  <si>
    <t>Suspected/known pain cause</t>
  </si>
  <si>
    <t>Intervention type</t>
  </si>
  <si>
    <t>Non-pharm tried?</t>
  </si>
  <si>
    <t>Analgesic class</t>
  </si>
  <si>
    <t>Analgesic schedule (Scheduled/PRN/Scheduled+PRN)</t>
  </si>
  <si>
    <t>Opioid active?</t>
  </si>
  <si>
    <t>Opioid (Scheduled vs PRN)</t>
  </si>
  <si>
    <t>Opioid start date</t>
  </si>
  <si>
    <t>Pasero Opioid-Induced Sedation Scale (POSS)</t>
  </si>
  <si>
    <t>Reassessment completed?</t>
  </si>
  <si>
    <t>Reassessment Date/Time</t>
  </si>
  <si>
    <t>Follow-up 0–10 score or converted equivalent</t>
  </si>
  <si>
    <t>Notes (anytime you use "Other" option)</t>
  </si>
  <si>
    <t>Long-Term Care Pain Reduction Data Collection Template</t>
  </si>
  <si>
    <t>Purpose</t>
  </si>
  <si>
    <t>Use this workbook to track resident pain scores, proxy pain behaviours for cognitively impaired residents, opioid stewardship review flags, and sedation/safety balancing measures during a 6-month LTC quality improvement project.</t>
  </si>
  <si>
    <t>How to use</t>
  </si>
  <si>
    <t>1. Enter routine and triggered assessment rows in the Quick Entry sheet.</t>
  </si>
  <si>
    <t>2. Use Assessment reason to distinguish Scheduled weekly assessments from Acute pain episode assessments.</t>
  </si>
  <si>
    <t>3. Quick Entry feeds the Full Data table automatically, so the Weekly Summary and Dashboard still update.</t>
  </si>
  <si>
    <t>4. Use Resident ID rather than resident name to reduce privacy risk.</t>
  </si>
  <si>
    <t>5. Enter only a true 0–10 pain score or an approved 0–10 converted equivalent.</t>
  </si>
  <si>
    <t>6. Use Full Data only when detailed PAINAD item scoring, opioid taper planning, or safety details are needed.</t>
  </si>
  <si>
    <t>7. Opioid review flags are based on Settings: default review when acute opioid is &gt;3 days and escalation when &gt;7 days.</t>
  </si>
  <si>
    <t>8. This workbook supports QI and review conversations; it does not replace clinical judgement, local policy, or prescriber/pharmacist review.</t>
  </si>
  <si>
    <t>Important clinical note</t>
  </si>
  <si>
    <t>The opioid flags are conservative prompts for review. They do not mean the opioid is inappropriate; they mean the resident should have reassessment, indication, benefit/harm review, and a taper/stop plan when appropriate.</t>
  </si>
  <si>
    <t>Configurable project settings</t>
  </si>
  <si>
    <t>Setting</t>
  </si>
  <si>
    <t>Value</t>
  </si>
  <si>
    <t>Notes</t>
  </si>
  <si>
    <t>Project start date</t>
  </si>
  <si>
    <t>2026-07-20</t>
  </si>
  <si>
    <t>Change to your project start date.</t>
  </si>
  <si>
    <t>Target end date</t>
  </si>
  <si>
    <t>Calculated as 6 months after project start.</t>
  </si>
  <si>
    <t>Moderate/severe pain threshold</t>
  </si>
  <si>
    <t>Pain score &gt;= this value is counted as moderate/severe.</t>
  </si>
  <si>
    <t>Target reduction %</t>
  </si>
  <si>
    <t>Default aim: 20% reduction in residents with moderate/severe pain.</t>
  </si>
  <si>
    <t>Acute opioid review threshold - days</t>
  </si>
  <si>
    <t>Ontario acute pain quality standard: 3 days or less is often sufficient.</t>
  </si>
  <si>
    <t>Acute opioid escalation threshold - days</t>
  </si>
  <si>
    <t>Ontario acute pain quality standard: more than 7 days is rarely indicated.</t>
  </si>
  <si>
    <t>Sedation review threshold</t>
  </si>
  <si>
    <t>Flag if sedation score is this value or higher. Customize to local policy.</t>
  </si>
  <si>
    <t>Dashboard week start</t>
  </si>
  <si>
    <t>Used for weekly summary rows.</t>
  </si>
  <si>
    <t>Lookups and PAINAD scoring guide</t>
  </si>
  <si>
    <t>Assessment tool scoring basis</t>
  </si>
  <si>
    <t>Assessment timing / trigger</t>
  </si>
  <si>
    <t>YesNo</t>
  </si>
  <si>
    <t>Units</t>
  </si>
  <si>
    <t>AssessmentTools</t>
  </si>
  <si>
    <t>AnalgesicClass</t>
  </si>
  <si>
    <t>InterventionType</t>
  </si>
  <si>
    <t>SedationScore</t>
  </si>
  <si>
    <t>Assessment tool</t>
  </si>
  <si>
    <t>Raw score range</t>
  </si>
  <si>
    <t>Directly usable in dashboard?</t>
  </si>
  <si>
    <t>What to enter in Quick Entry</t>
  </si>
  <si>
    <t>Counts as acute episode?</t>
  </si>
  <si>
    <t>Use when</t>
  </si>
  <si>
    <t>Yes</t>
  </si>
  <si>
    <t>Unit A</t>
  </si>
  <si>
    <t>Numeric Rating Scale 0-10</t>
  </si>
  <si>
    <t>None</t>
  </si>
  <si>
    <t>Non-pharmacologic</t>
  </si>
  <si>
    <t>0 - Alert/usual</t>
  </si>
  <si>
    <t>0–10</t>
  </si>
  <si>
    <t>Raw 0–10 score</t>
  </si>
  <si>
    <t>Comparable as-is.</t>
  </si>
  <si>
    <t>Scheduled weekly</t>
  </si>
  <si>
    <t>No</t>
  </si>
  <si>
    <t>Routine planned assessment cadence.</t>
  </si>
  <si>
    <t>Unit B</t>
  </si>
  <si>
    <t>Verbal Descriptor Scale</t>
  </si>
  <si>
    <t>Acetaminophen</t>
  </si>
  <si>
    <t>Medication change</t>
  </si>
  <si>
    <t>1 - Mild drowsiness but easy to rouse</t>
  </si>
  <si>
    <t>PAINAD</t>
  </si>
  <si>
    <t>PAINAD total 0–10</t>
  </si>
  <si>
    <t>Five items scored 0–2 each.</t>
  </si>
  <si>
    <t>Acute pain episode</t>
  </si>
  <si>
    <t>New/worsening pain or suspected acute cause prompted assessment.</t>
  </si>
  <si>
    <t>Unit C</t>
  </si>
  <si>
    <t>NSAID/topical NSAID</t>
  </si>
  <si>
    <t>Medication started</t>
  </si>
  <si>
    <t>2 - Very drowsy/somnolent; review needed</t>
  </si>
  <si>
    <t>Ordinal descriptors, not inherently 0–10</t>
  </si>
  <si>
    <t>Only after local mapping</t>
  </si>
  <si>
    <t>Approved 0–10 equivalent</t>
  </si>
  <si>
    <t>Do not trend raw descriptors as numeric scores.</t>
  </si>
  <si>
    <t>Post-intervention follow-up</t>
  </si>
  <si>
    <t>Follow-up after medication or non-pharm intervention.</t>
  </si>
  <si>
    <t>Memory Care</t>
  </si>
  <si>
    <t>Abbey Pain Scale</t>
  </si>
  <si>
    <t>Topical analgesic</t>
  </si>
  <si>
    <t>Medication stopped/tapered</t>
  </si>
  <si>
    <t>3 - Difficult to rouse/unresponsive; urgent review</t>
  </si>
  <si>
    <t>Different raw scale; not 0–10</t>
  </si>
  <si>
    <t>Only after local conversion</t>
  </si>
  <si>
    <t>Raw Abbey scores are not directly comparable to NRS/PAINAD totals.</t>
  </si>
  <si>
    <t>Change in condition</t>
  </si>
  <si>
    <t>Assessment triggered by clinical change, not necessarily acute pain.</t>
  </si>
  <si>
    <t>Palliative/Complex Care</t>
  </si>
  <si>
    <t>Other</t>
  </si>
  <si>
    <t>Adjuvant analgesic</t>
  </si>
  <si>
    <t>Physio/OT</t>
  </si>
  <si>
    <t>Varies</t>
  </si>
  <si>
    <t>Document basis in Notes.</t>
  </si>
  <si>
    <t>Document reason in Notes.</t>
  </si>
  <si>
    <t>Opioid immediate-release</t>
  </si>
  <si>
    <t>Positioning/repositioning</t>
  </si>
  <si>
    <t>Opioid long-acting</t>
  </si>
  <si>
    <t>Heat/cold</t>
  </si>
  <si>
    <t>Massage/comfort measure</t>
  </si>
  <si>
    <t>MD/NP review</t>
  </si>
  <si>
    <t>Pharmacist review</t>
  </si>
  <si>
    <t>PAINAD proxy items</t>
  </si>
  <si>
    <t>Item</t>
  </si>
  <si>
    <t>0</t>
  </si>
  <si>
    <t>1</t>
  </si>
  <si>
    <t>2</t>
  </si>
  <si>
    <t>Breathing</t>
  </si>
  <si>
    <t>Normal</t>
  </si>
  <si>
    <t>Occasional labored breathing / short hyperventilation</t>
  </si>
  <si>
    <t>Noisy labored breathing / long hyperventilation / Cheyne-Stokes</t>
  </si>
  <si>
    <t>Facial expression</t>
  </si>
  <si>
    <t>Smiling or inexpressive</t>
  </si>
  <si>
    <t>Sad / frightened / frown</t>
  </si>
  <si>
    <t>Facial grimacing</t>
  </si>
  <si>
    <t>Body language</t>
  </si>
  <si>
    <t>Relaxed</t>
  </si>
  <si>
    <t>Tense / distressed pacing / fidgeting</t>
  </si>
  <si>
    <t>Rigid / fists clenched / knees pulled up / pulling/pushing away / striking out</t>
  </si>
  <si>
    <t>Negative vocalization</t>
  </si>
  <si>
    <t>Occasional moan/groan or low-level negative speech</t>
  </si>
  <si>
    <t>Repeated troubled calling out / loud moaning or groaning / crying</t>
  </si>
  <si>
    <t>Consolability</t>
  </si>
  <si>
    <t>No need to console</t>
  </si>
  <si>
    <t>Distracted or reassured by voice/touch</t>
  </si>
  <si>
    <t>Unable to console, distract or reassure</t>
  </si>
  <si>
    <t>Assessment ID</t>
  </si>
  <si>
    <t>Assessment Date</t>
  </si>
  <si>
    <t>Assessor / Role</t>
  </si>
  <si>
    <t>Cognitively impaired?</t>
  </si>
  <si>
    <t>Assessment Tool</t>
  </si>
  <si>
    <t>Self-report or converted pain score (0-10)</t>
  </si>
  <si>
    <t>PAINAD breathing (0-2)</t>
  </si>
  <si>
    <t>PAINAD facial expression (0-2)</t>
  </si>
  <si>
    <t>PAINAD body language (0-2)</t>
  </si>
  <si>
    <t>PAINAD negative vocalization (0-2)</t>
  </si>
  <si>
    <t>PAINAD consolability (0-2)</t>
  </si>
  <si>
    <t>Proxy score total (0-10)</t>
  </si>
  <si>
    <t>Final 0-10 pain score used</t>
  </si>
  <si>
    <t>Pain category</t>
  </si>
  <si>
    <t>Acute pain episode? (derived from assessment reason)</t>
  </si>
  <si>
    <t>Opioid name</t>
  </si>
  <si>
    <t>Planned stop/review date</t>
  </si>
  <si>
    <t>Days on opioid</t>
  </si>
  <si>
    <t>Opioid review flag</t>
  </si>
  <si>
    <t>Taper/stop plan documented?</t>
  </si>
  <si>
    <t>Sedation score (0-3)</t>
  </si>
  <si>
    <t>Sedation flag</t>
  </si>
  <si>
    <t>Respiratory concern?</t>
  </si>
  <si>
    <t>Constipation/nausea/fall concern?</t>
  </si>
  <si>
    <t>Follow-up date</t>
  </si>
  <si>
    <t>Follow-up completed?</t>
  </si>
  <si>
    <t>Current/follow-up 0-10 pain score</t>
  </si>
  <si>
    <t>Pain score change from baseline</t>
  </si>
  <si>
    <t>Care plan updated?</t>
  </si>
  <si>
    <t>MD/NP/Pharmacist review?</t>
  </si>
  <si>
    <t>Weekly Summary</t>
  </si>
  <si>
    <t>Week #</t>
  </si>
  <si>
    <t>Week start</t>
  </si>
  <si>
    <t>Week end</t>
  </si>
  <si>
    <t>Assessments</t>
  </si>
  <si>
    <t>Unique residents assessed</t>
  </si>
  <si>
    <t>Avg final pain score</t>
  </si>
  <si>
    <t>% moderate/severe</t>
  </si>
  <si>
    <t>% follow-up completed</t>
  </si>
  <si>
    <t>Active acute opioid rows</t>
  </si>
  <si>
    <t>Opioid review due/escalate</t>
  </si>
  <si>
    <t>Sedation reviews</t>
  </si>
  <si>
    <t>Avg pain score change</t>
  </si>
  <si>
    <t>LTC Pain Reduction Dashboard</t>
  </si>
  <si>
    <t>Assessments entered</t>
  </si>
  <si>
    <t>Average final pain score</t>
  </si>
  <si>
    <t>Charts pull from Weekly Summary. Enter routine assessments on Quick Entry; Full Data stores the detailed/calculated fields.</t>
  </si>
  <si>
    <t>Sources and rationale</t>
  </si>
  <si>
    <t>Topic</t>
  </si>
  <si>
    <t>How used in template</t>
  </si>
  <si>
    <t>Source URL</t>
  </si>
  <si>
    <t>Ontario acute opioid quality standard</t>
  </si>
  <si>
    <t>Defaults use review &gt;3 days and escalation &gt;7 days; customize to local policy.</t>
  </si>
  <si>
    <t>https://uatdnn.hqontario.ca/evidence-to-improve-care/quality-standards/view-all-quality-standards/opioid-prescribing-for-acute-pain</t>
  </si>
  <si>
    <t>RNAO pain prevention, assessment and management guideline</t>
  </si>
  <si>
    <t>Supports ongoing screening/assessment and evidence-based pain management.</t>
  </si>
  <si>
    <t>https://rnao.ca/bpg/guidelines/assessment-and-management-pain</t>
  </si>
  <si>
    <t>PAINAD scale</t>
  </si>
  <si>
    <t>Proxy pain behaviour items included for residents unable to self-report.</t>
  </si>
  <si>
    <t>https://geriatrictoolkit.missouri.edu/cog/painad.pdf</t>
  </si>
  <si>
    <t>Alberta Health Services Pain &amp; Mood Toolkit</t>
  </si>
  <si>
    <t>Context source for LTC/continuing care pain and mood resources.</t>
  </si>
  <si>
    <t>https://www.albertahealthservices.ca/info/Page17547.aspx</t>
  </si>
  <si>
    <t>CIHI Experiencing Pain in LTC indicator</t>
  </si>
  <si>
    <t>QI outcome context: percentage of residents with pain; lower is better.</t>
  </si>
  <si>
    <t>https://www.cihi.ca/en/indicators/experiencing-pain-in-long-term-care</t>
  </si>
  <si>
    <t>CIHI Experiencing Worsened Pain in LTC indicator</t>
  </si>
  <si>
    <t>QI outcome context: percentage of residents whose pain worsened; lower is better.</t>
  </si>
  <si>
    <t>https://www.cihi.ca/en/indicators/experiencing-worsened-pain-in-long-term-care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</si>
</sst>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%"/>
    <numFmt numFmtId="166" formatCode="0.0"/>
  </numFmts>
  <fonts count="16">
    <font>
      <sz val="11"/>
      <color theme="1"/>
      <name val="Calibri"/>
      <family val="2"/>
      <scheme val="minor"/>
    </font>
    <font>
      <b/>
      <sz val="18"/>
      <color rgb="FF1F4E78"/>
      <name val="Calibri"/>
      <family val="2"/>
    </font>
    <font>
      <b/>
      <sz val="13"/>
      <color rgb="FF1F4E78"/>
      <name val="Calibri"/>
      <family val="2"/>
    </font>
    <font>
      <b/>
      <sz val="13"/>
      <color rgb="FF9C6500"/>
      <name val="Calibri"/>
      <family val="2"/>
    </font>
    <font>
      <b/>
      <sz val="16"/>
      <color rgb="FF1F4E78"/>
      <name val="Calibri"/>
      <family val="2"/>
    </font>
    <font>
      <b/>
      <sz val="11"/>
      <color rgb="FFFFFFFF"/>
      <name val="Calibri"/>
      <family val="2"/>
    </font>
    <font>
      <sz val="11"/>
      <color rgb="FF0000FF"/>
      <name val="Calibri"/>
      <family val="2"/>
    </font>
    <font>
      <sz val="11"/>
      <color rgb="FF000000"/>
      <name val="Calibri"/>
      <family val="2"/>
    </font>
    <font>
      <b/>
      <sz val="14"/>
      <name val="Calibri"/>
      <family val="2"/>
    </font>
    <font>
      <i/>
      <sz val="11"/>
      <color rgb="FF666666"/>
      <name val="Calibri"/>
      <family val="2"/>
    </font>
    <font>
      <b/>
      <sz val="11"/>
      <color rgb="FFFFFFFF"/>
      <name val="Calibri"/>
      <family val="2"/>
      <scheme val="minor"/>
    </font>
    <font>
      <b/>
      <sz val="18"/>
      <color rgb="FFFFFFFF"/>
      <name val="Calibri"/>
      <family val="2"/>
      <scheme val="minor"/>
    </font>
    <font>
      <i/>
      <sz val="11"/>
      <color rgb="FF666666"/>
      <name val="Calibri"/>
      <family val="2"/>
      <scheme val="minor"/>
    </font>
    <font>
      <sz val="11"/>
      <color rgb="FF7F6000"/>
      <name val="Calibri"/>
      <family val="2"/>
      <scheme val="minor"/>
    </font>
    <font>
      <sz val="11"/>
      <color rgb="FF7F0000"/>
      <name val="Calibri"/>
      <family val="2"/>
      <scheme val="minor"/>
    </font>
    <font>
      <sz val="9"/>
      <color theme="1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7E6E6"/>
      </patternFill>
    </fill>
    <fill>
      <patternFill patternType="solid">
        <fgColor rgb="FFEAF4FB"/>
      </patternFill>
    </fill>
    <fill>
      <patternFill patternType="solid">
        <fgColor rgb="FF1F4E7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5" fillId="2" borderId="1" xfId="0" applyFont="1" applyFill="1" applyBorder="1"/>
    <xf numFmtId="0" fontId="0" fillId="3" borderId="1" xfId="0" applyFill="1" applyBorder="1"/>
    <xf numFmtId="164" fontId="6" fillId="0" borderId="1" xfId="0" applyNumberFormat="1" applyFont="1" applyBorder="1"/>
    <xf numFmtId="0" fontId="6" fillId="0" borderId="1" xfId="0" applyFont="1" applyBorder="1"/>
    <xf numFmtId="165" fontId="6" fillId="0" borderId="1" xfId="0" applyNumberFormat="1" applyFont="1" applyBorder="1"/>
    <xf numFmtId="0" fontId="5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7" fillId="0" borderId="1" xfId="0" applyFont="1" applyBorder="1"/>
    <xf numFmtId="0" fontId="5" fillId="2" borderId="1" xfId="0" applyFont="1" applyFill="1" applyBorder="1" applyAlignment="1">
      <alignment wrapText="1"/>
    </xf>
    <xf numFmtId="164" fontId="0" fillId="0" borderId="1" xfId="0" applyNumberFormat="1" applyBorder="1"/>
    <xf numFmtId="166" fontId="0" fillId="0" borderId="1" xfId="0" applyNumberFormat="1" applyBorder="1"/>
    <xf numFmtId="165" fontId="0" fillId="0" borderId="1" xfId="0" applyNumberFormat="1" applyBorder="1"/>
    <xf numFmtId="0" fontId="5" fillId="2" borderId="1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/>
    </xf>
    <xf numFmtId="166" fontId="8" fillId="4" borderId="1" xfId="0" applyNumberFormat="1" applyFont="1" applyFill="1" applyBorder="1" applyAlignment="1">
      <alignment horizontal="center"/>
    </xf>
    <xf numFmtId="165" fontId="8" fillId="4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vertical="top" wrapText="1"/>
    </xf>
    <xf numFmtId="0" fontId="10" fillId="5" borderId="0" xfId="0" applyFont="1" applyFill="1" applyAlignment="1">
      <alignment horizontal="center" wrapText="1"/>
    </xf>
    <xf numFmtId="0" fontId="0" fillId="0" borderId="0" xfId="0" applyAlignment="1">
      <alignment wrapText="1"/>
    </xf>
    <xf numFmtId="164" fontId="0" fillId="0" borderId="0" xfId="0" applyNumberFormat="1"/>
    <xf numFmtId="1" fontId="0" fillId="0" borderId="0" xfId="0" applyNumberFormat="1"/>
    <xf numFmtId="0" fontId="6" fillId="0" borderId="1" xfId="0" applyFont="1" applyBorder="1" applyAlignment="1">
      <alignment wrapText="1"/>
    </xf>
    <xf numFmtId="0" fontId="10" fillId="5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4" fillId="7" borderId="0" xfId="0" applyFont="1" applyFill="1" applyAlignment="1">
      <alignment wrapText="1"/>
    </xf>
    <xf numFmtId="0" fontId="13" fillId="6" borderId="0" xfId="0" applyFont="1" applyFill="1" applyAlignment="1">
      <alignment wrapText="1"/>
    </xf>
    <xf numFmtId="0" fontId="9" fillId="0" borderId="2" xfId="0" applyFont="1" applyBorder="1" applyAlignment="1">
      <alignment wrapText="1"/>
    </xf>
    <xf numFmtId="0" fontId="11" fillId="5" borderId="0" xfId="0" applyFont="1" applyFill="1" applyAlignment="1"/>
    <xf numFmtId="0" fontId="0" fillId="0" borderId="0" xfId="0" applyAlignment="1"/>
    <xf numFmtId="0" fontId="10" fillId="5" borderId="0" xfId="0" applyFont="1" applyFill="1" applyAlignment="1"/>
    <xf numFmtId="0" fontId="9" fillId="0" borderId="2" xfId="0" applyFont="1" applyBorder="1" applyAlignment="1"/>
  </cellXfs>
  <cellStyles count="1">
    <cellStyle name="Normal" xfId="0" builtinId="0"/>
  </cellStyles>
  <dxfs count="29">
    <dxf>
      <numFmt numFmtId="0" formatCode="General"/>
      <alignment wrapText="1"/>
    </dxf>
    <dxf>
      <numFmt numFmtId="0" formatCode="General"/>
    </dxf>
    <dxf>
      <numFmt numFmtId="0" formatCode="General"/>
    </dxf>
    <dxf>
      <numFmt numFmtId="0" formatCode="General"/>
    </dxf>
    <dxf>
      <numFmt numFmtId="164" formatCode="yyyy\-mm\-d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yyyy\-mm\-dd"/>
    </dxf>
    <dxf>
      <numFmt numFmtId="0" formatCode="General"/>
    </dxf>
    <dxf>
      <numFmt numFmtId="0" formatCode="General"/>
    </dxf>
    <dxf>
      <font>
        <b/>
      </font>
    </dxf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CE4D6"/>
        </patternFill>
      </fill>
    </dxf>
    <dxf>
      <alignment wrapText="1"/>
    </dxf>
    <dxf>
      <numFmt numFmtId="1" formatCode="0"/>
    </dxf>
    <dxf>
      <numFmt numFmtId="164" formatCode="yyyy\-mm\-dd"/>
    </dxf>
    <dxf>
      <alignment wrapText="1"/>
    </dxf>
    <dxf>
      <numFmt numFmtId="1" formatCode="0"/>
    </dxf>
    <dxf>
      <numFmt numFmtId="164" formatCode="yyyy\-mm\-dd"/>
    </dxf>
    <dxf>
      <font>
        <b/>
        <color rgb="FFFFFFFF"/>
      </font>
      <fill>
        <patternFill patternType="solid">
          <fgColor indexed="64"/>
          <bgColor rgb="FF1F4E79"/>
        </patternFill>
      </fill>
      <alignment horizontal="center" wrapText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Average final pain score by week</a:t>
            </a:r>
          </a:p>
        </c:rich>
      </c:tx>
      <c:overlay val="1"/>
    </c:title>
    <c:autoTitleDeleted val="0"/>
    <c:plotArea>
      <c:layout/>
      <c:lineChart>
        <c:grouping val="standard"/>
        <c:varyColors val="1"/>
        <c:ser>
          <c:idx val="0"/>
          <c:order val="0"/>
          <c:tx>
            <c:strRef>
              <c:f>'Weekly Summary'!$F$2</c:f>
              <c:strCache>
                <c:ptCount val="1"/>
                <c:pt idx="0">
                  <c:v>Avg final pain score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'Weekly Summary'!$A$3:$A$30</c:f>
              <c:numCache>
                <c:formatCode>General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f>'Weekly Summary'!$F$3:$F$30</c:f>
              <c:numCache>
                <c:formatCode>0.0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710-49A4-9352-4D3841E56A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Week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Average pain score</a:t>
                </a:r>
              </a:p>
            </c:rich>
          </c:tx>
          <c:overlay val="1"/>
        </c:title>
        <c:numFmt formatCode="0.0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US"/>
              <a:t>Review flags by week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'Weekly Summary'!$J$2</c:f>
              <c:strCache>
                <c:ptCount val="1"/>
                <c:pt idx="0">
                  <c:v>Opioid review due/escalate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numRef>
              <c:f>'Weekly Summary'!$A$3:$A$30</c:f>
              <c:numCache>
                <c:formatCode>General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f>'Weekly Summary'!$J$3:$J$30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37-4AC8-8AAA-E94A00581ECA}"/>
            </c:ext>
          </c:extLst>
        </c:ser>
        <c:ser>
          <c:idx val="1"/>
          <c:order val="1"/>
          <c:tx>
            <c:strRef>
              <c:f>'Weekly Summary'!$K$2</c:f>
              <c:strCache>
                <c:ptCount val="1"/>
                <c:pt idx="0">
                  <c:v>Sedation reviews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numRef>
              <c:f>'Weekly Summary'!$A$3:$A$30</c:f>
              <c:numCache>
                <c:formatCode>General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f>'Weekly Summary'!$K$3:$K$30</c:f>
              <c:numCache>
                <c:formatCode>General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37-4AC8-8AAA-E94A00581E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Week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Count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504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8</xdr:row>
      <xdr:rowOff>0</xdr:rowOff>
    </xdr:from>
    <xdr:ext cx="504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  <a:ext uri="{147F2762-F138-4A5C-976F-8EAC2B608ADB}">
              <a16:predDERef xmlns:a16="http://schemas.microsoft.com/office/drawing/2014/main" pre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EBE325E-EFE5-4B6A-AF52-83A3C1C2CD44}" name="TblQuickEntry" displayName="TblQuickEntry" ref="A6:T306" totalsRowShown="0" headerRowDxfId="28">
  <autoFilter ref="A6:T306" xr:uid="{0EBE325E-EFE5-4B6A-AF52-83A3C1C2CD44}"/>
  <tableColumns count="20">
    <tableColumn id="1" xr3:uid="{2C126537-A176-4CD8-ACC5-0F18A0732A80}" name="Resident ID"/>
    <tableColumn id="2" xr3:uid="{F6C0EC4E-D17E-4B75-9BB2-50BCE0E5CFBB}" name="Unit"/>
    <tableColumn id="3" xr3:uid="{70D623BF-1685-4D50-8A73-EDDCAFA60F43}" name="Assessment Date/Time" dataDxfId="27"/>
    <tableColumn id="4" xr3:uid="{89F74661-727E-4478-A5FB-B58CF351B4C0}" name="Cognitively impairment (CPS)"/>
    <tableColumn id="5" xr3:uid="{6E291632-AF30-476E-BADF-B9F09F64AD37}" name="Assessment Tool / scoring basis"/>
    <tableColumn id="6" xr3:uid="{36581F48-A8D7-4FE9-AD80-DA19726B3D00}" name="0–10 pain score or converted equivalent" dataDxfId="26"/>
    <tableColumn id="7" xr3:uid="{FD708C38-32AE-40B4-8C66-94D3AE717229}" name="Assessment reason"/>
    <tableColumn id="8" xr3:uid="{21C1602F-F7D9-4A6B-ADA3-046468D60F04}" name="Suspected/known pain cause" dataDxfId="25"/>
    <tableColumn id="9" xr3:uid="{3E1AD4A8-905D-4B74-8DB7-A7AA6047E32B}" name="Intervention type"/>
    <tableColumn id="10" xr3:uid="{60170844-9CBB-4038-8803-7F9D96904D62}" name="Non-pharm tried?"/>
    <tableColumn id="11" xr3:uid="{613686DF-233F-4C56-B9CE-EF722ACA780A}" name="Analgesic class"/>
    <tableColumn id="19" xr3:uid="{517BE17E-BAD0-4FE7-AE37-486F8A30AFB6}" name="Analgesic schedule (Scheduled/PRN/Scheduled+PRN)"/>
    <tableColumn id="12" xr3:uid="{8E6513AF-2F43-4A2A-B9E0-1D9A0DB02A46}" name="Opioid active?"/>
    <tableColumn id="18" xr3:uid="{C6398558-71A5-4A2C-A5B9-144EE2C096B8}" name="Opioid (Scheduled vs PRN)"/>
    <tableColumn id="13" xr3:uid="{26C31956-37C0-44D1-A731-BB14FD345BE5}" name="Opioid start date" dataDxfId="24"/>
    <tableColumn id="14" xr3:uid="{81919ADA-E185-4CF0-A5DF-91DFA4AD5955}" name="Pasero Opioid-Induced Sedation Scale (POSS)"/>
    <tableColumn id="15" xr3:uid="{333492DB-222D-4EC4-AEBD-602499300A57}" name="Reassessment completed?"/>
    <tableColumn id="20" xr3:uid="{E3D45D3D-73E9-49E3-8CE7-2F9A13554E20}" name="Reassessment Date/Time"/>
    <tableColumn id="16" xr3:uid="{D1AC36B6-0D04-4D8F-B9BD-C6C974F316E5}" name="Follow-up 0–10 score or converted equivalent" dataDxfId="23"/>
    <tableColumn id="17" xr3:uid="{85146FDD-8808-432D-9C5D-16E29A5A759D}" name="Notes (anytime you use &quot;Other&quot; option)" dataDxfId="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PainData" displayName="TblPainData" ref="A1:AM301" headerRowDxfId="17">
  <autoFilter ref="A1:AM301" xr:uid="{00000000-0009-0000-0100-000001000000}"/>
  <tableColumns count="39">
    <tableColumn id="1" xr3:uid="{00000000-0010-0000-0000-000001000000}" name="Assessment ID">
      <calculatedColumnFormula>IF(B2="","",TEXT(D2,"yyyymmdd")&amp;"-"&amp;B2)</calculatedColumnFormula>
    </tableColumn>
    <tableColumn id="2" xr3:uid="{00000000-0010-0000-0000-000002000000}" name="Resident ID" dataDxfId="16">
      <calculatedColumnFormula>IF('Quick Entry'!A7="","",'Quick Entry'!A7)</calculatedColumnFormula>
    </tableColumn>
    <tableColumn id="3" xr3:uid="{00000000-0010-0000-0000-000003000000}" name="Unit" dataDxfId="15">
      <calculatedColumnFormula>IF('Quick Entry'!B7="","",'Quick Entry'!B7)</calculatedColumnFormula>
    </tableColumn>
    <tableColumn id="4" xr3:uid="{00000000-0010-0000-0000-000004000000}" name="Assessment Date" dataDxfId="14">
      <calculatedColumnFormula>IF('Quick Entry'!C7="","",'Quick Entry'!C7)</calculatedColumnFormula>
    </tableColumn>
    <tableColumn id="5" xr3:uid="{00000000-0010-0000-0000-000005000000}" name="Assessor / Role"/>
    <tableColumn id="6" xr3:uid="{00000000-0010-0000-0000-000006000000}" name="Cognitively impaired?" dataDxfId="13">
      <calculatedColumnFormula>IF('Quick Entry'!D7="","",'Quick Entry'!D7)</calculatedColumnFormula>
    </tableColumn>
    <tableColumn id="7" xr3:uid="{00000000-0010-0000-0000-000007000000}" name="Assessment Tool" dataDxfId="12">
      <calculatedColumnFormula>IF('Quick Entry'!E7="","",'Quick Entry'!E7)</calculatedColumnFormula>
    </tableColumn>
    <tableColumn id="8" xr3:uid="{00000000-0010-0000-0000-000008000000}" name="Self-report or converted pain score (0-10)" dataDxfId="11">
      <calculatedColumnFormula>IF('Quick Entry'!F7="","",'Quick Entry'!F7)</calculatedColumnFormula>
    </tableColumn>
    <tableColumn id="9" xr3:uid="{00000000-0010-0000-0000-000009000000}" name="PAINAD breathing (0-2)"/>
    <tableColumn id="10" xr3:uid="{00000000-0010-0000-0000-00000A000000}" name="PAINAD facial expression (0-2)"/>
    <tableColumn id="11" xr3:uid="{00000000-0010-0000-0000-00000B000000}" name="PAINAD body language (0-2)"/>
    <tableColumn id="12" xr3:uid="{00000000-0010-0000-0000-00000C000000}" name="PAINAD negative vocalization (0-2)"/>
    <tableColumn id="13" xr3:uid="{00000000-0010-0000-0000-00000D000000}" name="PAINAD consolability (0-2)"/>
    <tableColumn id="14" xr3:uid="{00000000-0010-0000-0000-00000E000000}" name="Proxy score total (0-10)">
      <calculatedColumnFormula>IF(COUNTA(I2:M2)=0,"",SUM(I2:M2))</calculatedColumnFormula>
    </tableColumn>
    <tableColumn id="15" xr3:uid="{00000000-0010-0000-0000-00000F000000}" name="Final 0-10 pain score used">
      <calculatedColumnFormula>IF(H2&lt;&gt;"",H2,IF(N2&lt;&gt;"",N2,""))</calculatedColumnFormula>
    </tableColumn>
    <tableColumn id="16" xr3:uid="{00000000-0010-0000-0000-000010000000}" name="Pain category">
      <calculatedColumnFormula>IF(O2="","",IF(O2&gt;=Settings!$B$5,"Moderate/severe","None/low"))</calculatedColumnFormula>
    </tableColumn>
    <tableColumn id="17" xr3:uid="{00000000-0010-0000-0000-000011000000}" name="Acute pain episode? (derived from assessment reason)" dataDxfId="10">
      <calculatedColumnFormula>IF('Quick Entry'!G7="","",IF(OR('Quick Entry'!G7="Acute pain episode",'Quick Entry'!G7="Yes"),"Yes","No"))</calculatedColumnFormula>
    </tableColumn>
    <tableColumn id="18" xr3:uid="{00000000-0010-0000-0000-000012000000}" name="Suspected/known pain cause" dataDxfId="9">
      <calculatedColumnFormula>IF('Quick Entry'!H7="","",'Quick Entry'!H7)</calculatedColumnFormula>
    </tableColumn>
    <tableColumn id="19" xr3:uid="{00000000-0010-0000-0000-000013000000}" name="Intervention type" dataDxfId="8">
      <calculatedColumnFormula>IF('Quick Entry'!I7="","",'Quick Entry'!I7)</calculatedColumnFormula>
    </tableColumn>
    <tableColumn id="20" xr3:uid="{00000000-0010-0000-0000-000014000000}" name="Non-pharm tried?" dataDxfId="7">
      <calculatedColumnFormula>IF('Quick Entry'!J7="","",'Quick Entry'!J7)</calculatedColumnFormula>
    </tableColumn>
    <tableColumn id="21" xr3:uid="{00000000-0010-0000-0000-000015000000}" name="Analgesic class" dataDxfId="6">
      <calculatedColumnFormula>IF('Quick Entry'!K7="","",'Quick Entry'!K7)</calculatedColumnFormula>
    </tableColumn>
    <tableColumn id="22" xr3:uid="{00000000-0010-0000-0000-000016000000}" name="Opioid active?" dataDxfId="5">
      <calculatedColumnFormula>IF('Quick Entry'!M7="","",'Quick Entry'!M7)</calculatedColumnFormula>
    </tableColumn>
    <tableColumn id="23" xr3:uid="{00000000-0010-0000-0000-000017000000}" name="Opioid name"/>
    <tableColumn id="24" xr3:uid="{00000000-0010-0000-0000-000018000000}" name="Opioid start date" dataDxfId="4">
      <calculatedColumnFormula>IF('Quick Entry'!O7="","",'Quick Entry'!O7)</calculatedColumnFormula>
    </tableColumn>
    <tableColumn id="25" xr3:uid="{00000000-0010-0000-0000-000019000000}" name="Planned stop/review date"/>
    <tableColumn id="26" xr3:uid="{00000000-0010-0000-0000-00001A000000}" name="Days on opioid">
      <calculatedColumnFormula>IF(AND(V2="Yes",X2&lt;&gt;""),MAX(0,TODAY()-X2+1),"")</calculatedColumnFormula>
    </tableColumn>
    <tableColumn id="27" xr3:uid="{00000000-0010-0000-0000-00001B000000}" name="Opioid review flag">
      <calculatedColumnFormula>IF(V2&lt;&gt;"Yes","Not needed",IF(Q2&lt;&gt;"Yes","Review per policy",IF(Z2&gt;Settings!$B$8,"Escalate review",IF(Z2&gt;Settings!$B$7,"Review due","Not needed"))))</calculatedColumnFormula>
    </tableColumn>
    <tableColumn id="28" xr3:uid="{00000000-0010-0000-0000-00001C000000}" name="Taper/stop plan documented?"/>
    <tableColumn id="29" xr3:uid="{00000000-0010-0000-0000-00001D000000}" name="Sedation score (0-3)" dataDxfId="3">
      <calculatedColumnFormula>IF('Quick Entry'!P7="","",'Quick Entry'!P7)</calculatedColumnFormula>
    </tableColumn>
    <tableColumn id="30" xr3:uid="{00000000-0010-0000-0000-00001E000000}" name="Sedation flag">
      <calculatedColumnFormula>IF(AC2="","",IF(LEFT(AC2,1)*1&gt;=Settings!$B$9,"Sedation review",""))</calculatedColumnFormula>
    </tableColumn>
    <tableColumn id="31" xr3:uid="{00000000-0010-0000-0000-00001F000000}" name="Respiratory concern?"/>
    <tableColumn id="32" xr3:uid="{00000000-0010-0000-0000-000020000000}" name="Constipation/nausea/fall concern?"/>
    <tableColumn id="33" xr3:uid="{00000000-0010-0000-0000-000021000000}" name="Follow-up date"/>
    <tableColumn id="34" xr3:uid="{00000000-0010-0000-0000-000022000000}" name="Follow-up completed?" dataDxfId="2">
      <calculatedColumnFormula>IF('Quick Entry'!Q7="","",'Quick Entry'!Q7)</calculatedColumnFormula>
    </tableColumn>
    <tableColumn id="35" xr3:uid="{00000000-0010-0000-0000-000023000000}" name="Current/follow-up 0-10 pain score" dataDxfId="1">
      <calculatedColumnFormula>IF('Quick Entry'!S7="","",'Quick Entry'!S7)</calculatedColumnFormula>
    </tableColumn>
    <tableColumn id="36" xr3:uid="{00000000-0010-0000-0000-000024000000}" name="Pain score change from baseline">
      <calculatedColumnFormula>IF(AND(O2&lt;&gt;"",AI2&lt;&gt;""),O2-AI2,"")</calculatedColumnFormula>
    </tableColumn>
    <tableColumn id="37" xr3:uid="{00000000-0010-0000-0000-000025000000}" name="Care plan updated?"/>
    <tableColumn id="38" xr3:uid="{00000000-0010-0000-0000-000026000000}" name="MD/NP/Pharmacist review?"/>
    <tableColumn id="39" xr3:uid="{00000000-0010-0000-0000-000027000000}" name="Notes" dataDxfId="0">
      <calculatedColumnFormula>IF('Quick Entry'!T7="","",'Quick Entry'!T7)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19F0E-82BE-43B2-BCE4-7DC61E456C95}">
  <sheetPr>
    <tabColor rgb="FF1F4E79"/>
  </sheetPr>
  <dimension ref="A1:T306"/>
  <sheetViews>
    <sheetView tabSelected="1" topLeftCell="K2" zoomScale="150" zoomScaleNormal="150" workbookViewId="0">
      <selection activeCell="Q7" sqref="Q7"/>
    </sheetView>
  </sheetViews>
  <sheetFormatPr defaultRowHeight="14.45"/>
  <cols>
    <col min="1" max="1" width="15.28515625" customWidth="1"/>
    <col min="2" max="3" width="16.140625" customWidth="1"/>
    <col min="4" max="4" width="18.140625" customWidth="1"/>
    <col min="5" max="5" width="28.5703125" customWidth="1"/>
    <col min="6" max="7" width="25.7109375" customWidth="1"/>
    <col min="8" max="8" width="34.28515625" style="26" customWidth="1"/>
    <col min="9" max="18" width="13.28515625" customWidth="1"/>
    <col min="19" max="19" width="25.7109375" customWidth="1"/>
    <col min="20" max="20" width="41.85546875" style="26" customWidth="1"/>
  </cols>
  <sheetData>
    <row r="1" spans="1:20" ht="32.25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ht="30" customHeight="1">
      <c r="A2" s="32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4" spans="1:20" ht="56.25" customHeight="1">
      <c r="A4" s="33" t="s">
        <v>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</row>
    <row r="6" spans="1:20" ht="54" customHeight="1">
      <c r="A6" s="25" t="s">
        <v>3</v>
      </c>
      <c r="B6" s="25" t="s">
        <v>4</v>
      </c>
      <c r="C6" s="25" t="s">
        <v>5</v>
      </c>
      <c r="D6" s="25" t="s">
        <v>6</v>
      </c>
      <c r="E6" s="25" t="s">
        <v>7</v>
      </c>
      <c r="F6" s="25" t="s">
        <v>8</v>
      </c>
      <c r="G6" s="25" t="s">
        <v>9</v>
      </c>
      <c r="H6" s="25" t="s">
        <v>10</v>
      </c>
      <c r="I6" s="25" t="s">
        <v>11</v>
      </c>
      <c r="J6" s="25" t="s">
        <v>12</v>
      </c>
      <c r="K6" s="25" t="s">
        <v>13</v>
      </c>
      <c r="L6" s="25" t="s">
        <v>14</v>
      </c>
      <c r="M6" s="25" t="s">
        <v>15</v>
      </c>
      <c r="N6" s="25" t="s">
        <v>16</v>
      </c>
      <c r="O6" s="25" t="s">
        <v>17</v>
      </c>
      <c r="P6" s="31" t="s">
        <v>18</v>
      </c>
      <c r="Q6" s="25" t="s">
        <v>19</v>
      </c>
      <c r="R6" s="25" t="s">
        <v>20</v>
      </c>
      <c r="S6" s="25" t="s">
        <v>21</v>
      </c>
      <c r="T6" s="25" t="s">
        <v>22</v>
      </c>
    </row>
    <row r="7" spans="1:20" ht="18" customHeight="1">
      <c r="C7" s="27"/>
      <c r="F7" s="28"/>
      <c r="O7" s="27"/>
      <c r="S7" s="28"/>
    </row>
    <row r="8" spans="1:20" ht="18" customHeight="1">
      <c r="C8" s="27"/>
      <c r="F8" s="28"/>
      <c r="O8" s="27"/>
      <c r="S8" s="28"/>
    </row>
    <row r="9" spans="1:20" ht="18" customHeight="1">
      <c r="C9" s="27"/>
      <c r="F9" s="28"/>
      <c r="O9" s="27"/>
      <c r="S9" s="28"/>
    </row>
    <row r="10" spans="1:20" ht="18" customHeight="1">
      <c r="C10" s="27"/>
      <c r="F10" s="28"/>
      <c r="O10" s="27"/>
      <c r="S10" s="28"/>
    </row>
    <row r="11" spans="1:20" ht="18" customHeight="1">
      <c r="C11" s="27"/>
      <c r="F11" s="28"/>
      <c r="O11" s="27"/>
      <c r="S11" s="28"/>
    </row>
    <row r="12" spans="1:20" ht="18" customHeight="1">
      <c r="C12" s="27"/>
      <c r="F12" s="28"/>
      <c r="O12" s="27"/>
      <c r="S12" s="28"/>
    </row>
    <row r="13" spans="1:20" ht="18" customHeight="1">
      <c r="C13" s="27"/>
      <c r="F13" s="28"/>
      <c r="O13" s="27"/>
      <c r="S13" s="28"/>
    </row>
    <row r="14" spans="1:20" ht="18" customHeight="1">
      <c r="C14" s="27"/>
      <c r="F14" s="28"/>
      <c r="O14" s="27"/>
      <c r="S14" s="28"/>
    </row>
    <row r="15" spans="1:20" ht="18" customHeight="1">
      <c r="C15" s="27"/>
      <c r="F15" s="28"/>
      <c r="O15" s="27"/>
      <c r="S15" s="28"/>
    </row>
    <row r="16" spans="1:20" ht="18" customHeight="1">
      <c r="C16" s="27"/>
      <c r="F16" s="28"/>
      <c r="O16" s="27"/>
      <c r="S16" s="28"/>
    </row>
    <row r="17" spans="3:19" ht="18" customHeight="1">
      <c r="C17" s="27"/>
      <c r="F17" s="28"/>
      <c r="O17" s="27"/>
      <c r="S17" s="28"/>
    </row>
    <row r="18" spans="3:19" ht="18" customHeight="1">
      <c r="C18" s="27"/>
      <c r="F18" s="28"/>
      <c r="O18" s="27"/>
      <c r="S18" s="28"/>
    </row>
    <row r="19" spans="3:19" ht="18" customHeight="1">
      <c r="C19" s="27"/>
      <c r="F19" s="28"/>
      <c r="O19" s="27"/>
      <c r="S19" s="28"/>
    </row>
    <row r="20" spans="3:19" ht="18" customHeight="1">
      <c r="C20" s="27"/>
      <c r="F20" s="28"/>
      <c r="O20" s="27"/>
      <c r="S20" s="28"/>
    </row>
    <row r="21" spans="3:19" ht="18" customHeight="1">
      <c r="C21" s="27"/>
      <c r="F21" s="28"/>
      <c r="O21" s="27"/>
      <c r="S21" s="28"/>
    </row>
    <row r="22" spans="3:19" ht="18" customHeight="1">
      <c r="C22" s="27"/>
      <c r="F22" s="28"/>
      <c r="O22" s="27"/>
      <c r="S22" s="28"/>
    </row>
    <row r="23" spans="3:19" ht="18" customHeight="1">
      <c r="C23" s="27"/>
      <c r="F23" s="28"/>
      <c r="O23" s="27"/>
      <c r="S23" s="28"/>
    </row>
    <row r="24" spans="3:19" ht="18" customHeight="1">
      <c r="C24" s="27"/>
      <c r="F24" s="28"/>
      <c r="O24" s="27"/>
      <c r="S24" s="28"/>
    </row>
    <row r="25" spans="3:19" ht="18" customHeight="1">
      <c r="C25" s="27"/>
      <c r="F25" s="28"/>
      <c r="O25" s="27"/>
      <c r="S25" s="28"/>
    </row>
    <row r="26" spans="3:19" ht="18" customHeight="1">
      <c r="C26" s="27"/>
      <c r="F26" s="28"/>
      <c r="O26" s="27"/>
      <c r="S26" s="28"/>
    </row>
    <row r="27" spans="3:19" ht="18" customHeight="1">
      <c r="C27" s="27"/>
      <c r="F27" s="28"/>
      <c r="O27" s="27"/>
      <c r="S27" s="28"/>
    </row>
    <row r="28" spans="3:19" ht="18" customHeight="1">
      <c r="C28" s="27"/>
      <c r="F28" s="28"/>
      <c r="O28" s="27"/>
      <c r="S28" s="28"/>
    </row>
    <row r="29" spans="3:19" ht="18" customHeight="1">
      <c r="C29" s="27"/>
      <c r="F29" s="28"/>
      <c r="O29" s="27"/>
      <c r="S29" s="28"/>
    </row>
    <row r="30" spans="3:19" ht="18" customHeight="1">
      <c r="C30" s="27"/>
      <c r="F30" s="28"/>
      <c r="O30" s="27"/>
      <c r="S30" s="28"/>
    </row>
    <row r="31" spans="3:19" ht="18" customHeight="1">
      <c r="C31" s="27"/>
      <c r="F31" s="28"/>
      <c r="O31" s="27"/>
      <c r="S31" s="28"/>
    </row>
    <row r="32" spans="3:19" ht="18" customHeight="1">
      <c r="C32" s="27"/>
      <c r="F32" s="28"/>
      <c r="O32" s="27"/>
      <c r="S32" s="28"/>
    </row>
    <row r="33" spans="3:19" ht="18" customHeight="1">
      <c r="C33" s="27"/>
      <c r="F33" s="28"/>
      <c r="O33" s="27"/>
      <c r="S33" s="28"/>
    </row>
    <row r="34" spans="3:19" ht="18" customHeight="1">
      <c r="C34" s="27"/>
      <c r="F34" s="28"/>
      <c r="O34" s="27"/>
      <c r="S34" s="28"/>
    </row>
    <row r="35" spans="3:19" ht="18" customHeight="1">
      <c r="C35" s="27"/>
      <c r="F35" s="28"/>
      <c r="O35" s="27"/>
      <c r="S35" s="28"/>
    </row>
    <row r="36" spans="3:19" ht="18" customHeight="1">
      <c r="C36" s="27"/>
      <c r="F36" s="28"/>
      <c r="O36" s="27"/>
      <c r="S36" s="28"/>
    </row>
    <row r="37" spans="3:19" ht="18" customHeight="1">
      <c r="C37" s="27"/>
      <c r="F37" s="28"/>
      <c r="O37" s="27"/>
      <c r="S37" s="28"/>
    </row>
    <row r="38" spans="3:19" ht="18" customHeight="1">
      <c r="C38" s="27"/>
      <c r="F38" s="28"/>
      <c r="O38" s="27"/>
      <c r="S38" s="28"/>
    </row>
    <row r="39" spans="3:19" ht="18" customHeight="1">
      <c r="C39" s="27"/>
      <c r="F39" s="28"/>
      <c r="O39" s="27"/>
      <c r="S39" s="28"/>
    </row>
    <row r="40" spans="3:19" ht="18" customHeight="1">
      <c r="C40" s="27"/>
      <c r="F40" s="28"/>
      <c r="O40" s="27"/>
      <c r="S40" s="28"/>
    </row>
    <row r="41" spans="3:19" ht="18" customHeight="1">
      <c r="C41" s="27"/>
      <c r="F41" s="28"/>
      <c r="O41" s="27"/>
      <c r="S41" s="28"/>
    </row>
    <row r="42" spans="3:19" ht="18" customHeight="1">
      <c r="C42" s="27"/>
      <c r="F42" s="28"/>
      <c r="O42" s="27"/>
      <c r="S42" s="28"/>
    </row>
    <row r="43" spans="3:19" ht="18" customHeight="1">
      <c r="C43" s="27"/>
      <c r="F43" s="28"/>
      <c r="O43" s="27"/>
      <c r="S43" s="28"/>
    </row>
    <row r="44" spans="3:19" ht="18" customHeight="1">
      <c r="C44" s="27"/>
      <c r="F44" s="28"/>
      <c r="O44" s="27"/>
      <c r="S44" s="28"/>
    </row>
    <row r="45" spans="3:19" ht="18" customHeight="1">
      <c r="C45" s="27"/>
      <c r="F45" s="28"/>
      <c r="O45" s="27"/>
      <c r="S45" s="28"/>
    </row>
    <row r="46" spans="3:19" ht="18" customHeight="1">
      <c r="C46" s="27"/>
      <c r="F46" s="28"/>
      <c r="O46" s="27"/>
      <c r="S46" s="28"/>
    </row>
    <row r="47" spans="3:19" ht="18" customHeight="1">
      <c r="C47" s="27"/>
      <c r="F47" s="28"/>
      <c r="O47" s="27"/>
      <c r="S47" s="28"/>
    </row>
    <row r="48" spans="3:19" ht="18" customHeight="1">
      <c r="C48" s="27"/>
      <c r="F48" s="28"/>
      <c r="O48" s="27"/>
      <c r="S48" s="28"/>
    </row>
    <row r="49" spans="3:19" ht="18" customHeight="1">
      <c r="C49" s="27"/>
      <c r="F49" s="28"/>
      <c r="O49" s="27"/>
      <c r="S49" s="28"/>
    </row>
    <row r="50" spans="3:19" ht="18" customHeight="1">
      <c r="C50" s="27"/>
      <c r="F50" s="28"/>
      <c r="O50" s="27"/>
      <c r="S50" s="28"/>
    </row>
    <row r="51" spans="3:19" ht="18" customHeight="1">
      <c r="C51" s="27"/>
      <c r="F51" s="28"/>
      <c r="O51" s="27"/>
      <c r="S51" s="28"/>
    </row>
    <row r="52" spans="3:19" ht="18" customHeight="1">
      <c r="C52" s="27"/>
      <c r="F52" s="28"/>
      <c r="O52" s="27"/>
      <c r="S52" s="28"/>
    </row>
    <row r="53" spans="3:19" ht="18" customHeight="1">
      <c r="C53" s="27"/>
      <c r="F53" s="28"/>
      <c r="O53" s="27"/>
      <c r="S53" s="28"/>
    </row>
    <row r="54" spans="3:19" ht="18" customHeight="1">
      <c r="C54" s="27"/>
      <c r="F54" s="28"/>
      <c r="O54" s="27"/>
      <c r="S54" s="28"/>
    </row>
    <row r="55" spans="3:19" ht="18" customHeight="1">
      <c r="C55" s="27"/>
      <c r="F55" s="28"/>
      <c r="O55" s="27"/>
      <c r="S55" s="28"/>
    </row>
    <row r="56" spans="3:19" ht="18" customHeight="1">
      <c r="C56" s="27"/>
      <c r="F56" s="28"/>
      <c r="O56" s="27"/>
      <c r="S56" s="28"/>
    </row>
    <row r="57" spans="3:19" ht="18" customHeight="1">
      <c r="C57" s="27"/>
      <c r="F57" s="28"/>
      <c r="O57" s="27"/>
      <c r="S57" s="28"/>
    </row>
    <row r="58" spans="3:19" ht="18" customHeight="1">
      <c r="C58" s="27"/>
      <c r="F58" s="28"/>
      <c r="O58" s="27"/>
      <c r="S58" s="28"/>
    </row>
    <row r="59" spans="3:19" ht="18" customHeight="1">
      <c r="C59" s="27"/>
      <c r="F59" s="28"/>
      <c r="O59" s="27"/>
      <c r="S59" s="28"/>
    </row>
    <row r="60" spans="3:19" ht="18" customHeight="1">
      <c r="C60" s="27"/>
      <c r="F60" s="28"/>
      <c r="O60" s="27"/>
      <c r="S60" s="28"/>
    </row>
    <row r="61" spans="3:19" ht="18" customHeight="1">
      <c r="C61" s="27"/>
      <c r="F61" s="28"/>
      <c r="O61" s="27"/>
      <c r="S61" s="28"/>
    </row>
    <row r="62" spans="3:19" ht="18" customHeight="1">
      <c r="C62" s="27"/>
      <c r="F62" s="28"/>
      <c r="O62" s="27"/>
      <c r="S62" s="28"/>
    </row>
    <row r="63" spans="3:19" ht="18" customHeight="1">
      <c r="C63" s="27"/>
      <c r="F63" s="28"/>
      <c r="O63" s="27"/>
      <c r="S63" s="28"/>
    </row>
    <row r="64" spans="3:19" ht="18" customHeight="1">
      <c r="C64" s="27"/>
      <c r="F64" s="28"/>
      <c r="O64" s="27"/>
      <c r="S64" s="28"/>
    </row>
    <row r="65" spans="3:19" ht="18" customHeight="1">
      <c r="C65" s="27"/>
      <c r="F65" s="28"/>
      <c r="O65" s="27"/>
      <c r="S65" s="28"/>
    </row>
    <row r="66" spans="3:19" ht="18" customHeight="1">
      <c r="C66" s="27"/>
      <c r="F66" s="28"/>
      <c r="O66" s="27"/>
      <c r="S66" s="28"/>
    </row>
    <row r="67" spans="3:19" ht="18" customHeight="1">
      <c r="C67" s="27"/>
      <c r="F67" s="28"/>
      <c r="O67" s="27"/>
      <c r="S67" s="28"/>
    </row>
    <row r="68" spans="3:19" ht="18" customHeight="1">
      <c r="C68" s="27"/>
      <c r="F68" s="28"/>
      <c r="O68" s="27"/>
      <c r="S68" s="28"/>
    </row>
    <row r="69" spans="3:19" ht="18" customHeight="1">
      <c r="C69" s="27"/>
      <c r="F69" s="28"/>
      <c r="O69" s="27"/>
      <c r="S69" s="28"/>
    </row>
    <row r="70" spans="3:19" ht="18" customHeight="1">
      <c r="C70" s="27"/>
      <c r="F70" s="28"/>
      <c r="O70" s="27"/>
      <c r="S70" s="28"/>
    </row>
    <row r="71" spans="3:19" ht="18" customHeight="1">
      <c r="C71" s="27"/>
      <c r="F71" s="28"/>
      <c r="O71" s="27"/>
      <c r="S71" s="28"/>
    </row>
    <row r="72" spans="3:19" ht="18" customHeight="1">
      <c r="C72" s="27"/>
      <c r="F72" s="28"/>
      <c r="O72" s="27"/>
      <c r="S72" s="28"/>
    </row>
    <row r="73" spans="3:19" ht="18" customHeight="1">
      <c r="C73" s="27"/>
      <c r="F73" s="28"/>
      <c r="O73" s="27"/>
      <c r="S73" s="28"/>
    </row>
    <row r="74" spans="3:19" ht="18" customHeight="1">
      <c r="C74" s="27"/>
      <c r="F74" s="28"/>
      <c r="O74" s="27"/>
      <c r="S74" s="28"/>
    </row>
    <row r="75" spans="3:19" ht="18" customHeight="1">
      <c r="C75" s="27"/>
      <c r="F75" s="28"/>
      <c r="O75" s="27"/>
      <c r="S75" s="28"/>
    </row>
    <row r="76" spans="3:19" ht="18" customHeight="1">
      <c r="C76" s="27"/>
      <c r="F76" s="28"/>
      <c r="O76" s="27"/>
      <c r="S76" s="28"/>
    </row>
    <row r="77" spans="3:19" ht="18" customHeight="1">
      <c r="C77" s="27"/>
      <c r="F77" s="28"/>
      <c r="O77" s="27"/>
      <c r="S77" s="28"/>
    </row>
    <row r="78" spans="3:19" ht="18" customHeight="1">
      <c r="C78" s="27"/>
      <c r="F78" s="28"/>
      <c r="O78" s="27"/>
      <c r="S78" s="28"/>
    </row>
    <row r="79" spans="3:19" ht="18" customHeight="1">
      <c r="C79" s="27"/>
      <c r="F79" s="28"/>
      <c r="O79" s="27"/>
      <c r="S79" s="28"/>
    </row>
    <row r="80" spans="3:19" ht="18" customHeight="1">
      <c r="C80" s="27"/>
      <c r="F80" s="28"/>
      <c r="O80" s="27"/>
      <c r="S80" s="28"/>
    </row>
    <row r="81" spans="3:19" ht="18" customHeight="1">
      <c r="C81" s="27"/>
      <c r="F81" s="28"/>
      <c r="O81" s="27"/>
      <c r="S81" s="28"/>
    </row>
    <row r="82" spans="3:19" ht="18" customHeight="1">
      <c r="C82" s="27"/>
      <c r="F82" s="28"/>
      <c r="O82" s="27"/>
      <c r="S82" s="28"/>
    </row>
    <row r="83" spans="3:19" ht="18" customHeight="1">
      <c r="C83" s="27"/>
      <c r="F83" s="28"/>
      <c r="O83" s="27"/>
      <c r="S83" s="28"/>
    </row>
    <row r="84" spans="3:19" ht="18" customHeight="1">
      <c r="C84" s="27"/>
      <c r="F84" s="28"/>
      <c r="O84" s="27"/>
      <c r="S84" s="28"/>
    </row>
    <row r="85" spans="3:19" ht="18" customHeight="1">
      <c r="C85" s="27"/>
      <c r="F85" s="28"/>
      <c r="O85" s="27"/>
      <c r="S85" s="28"/>
    </row>
    <row r="86" spans="3:19" ht="18" customHeight="1">
      <c r="C86" s="27"/>
      <c r="F86" s="28"/>
      <c r="O86" s="27"/>
      <c r="S86" s="28"/>
    </row>
    <row r="87" spans="3:19" ht="18" customHeight="1">
      <c r="C87" s="27"/>
      <c r="F87" s="28"/>
      <c r="O87" s="27"/>
      <c r="S87" s="28"/>
    </row>
    <row r="88" spans="3:19" ht="18" customHeight="1">
      <c r="C88" s="27"/>
      <c r="F88" s="28"/>
      <c r="O88" s="27"/>
      <c r="S88" s="28"/>
    </row>
    <row r="89" spans="3:19" ht="18" customHeight="1">
      <c r="C89" s="27"/>
      <c r="F89" s="28"/>
      <c r="O89" s="27"/>
      <c r="S89" s="28"/>
    </row>
    <row r="90" spans="3:19" ht="18" customHeight="1">
      <c r="C90" s="27"/>
      <c r="F90" s="28"/>
      <c r="O90" s="27"/>
      <c r="S90" s="28"/>
    </row>
    <row r="91" spans="3:19" ht="18" customHeight="1">
      <c r="C91" s="27"/>
      <c r="F91" s="28"/>
      <c r="O91" s="27"/>
      <c r="S91" s="28"/>
    </row>
    <row r="92" spans="3:19" ht="18" customHeight="1">
      <c r="C92" s="27"/>
      <c r="F92" s="28"/>
      <c r="O92" s="27"/>
      <c r="S92" s="28"/>
    </row>
    <row r="93" spans="3:19" ht="18" customHeight="1">
      <c r="C93" s="27"/>
      <c r="F93" s="28"/>
      <c r="O93" s="27"/>
      <c r="S93" s="28"/>
    </row>
    <row r="94" spans="3:19" ht="18" customHeight="1">
      <c r="C94" s="27"/>
      <c r="F94" s="28"/>
      <c r="O94" s="27"/>
      <c r="S94" s="28"/>
    </row>
    <row r="95" spans="3:19" ht="18" customHeight="1">
      <c r="C95" s="27"/>
      <c r="F95" s="28"/>
      <c r="O95" s="27"/>
      <c r="S95" s="28"/>
    </row>
    <row r="96" spans="3:19" ht="18" customHeight="1">
      <c r="C96" s="27"/>
      <c r="F96" s="28"/>
      <c r="O96" s="27"/>
      <c r="S96" s="28"/>
    </row>
    <row r="97" spans="3:19" ht="18" customHeight="1">
      <c r="C97" s="27"/>
      <c r="F97" s="28"/>
      <c r="O97" s="27"/>
      <c r="S97" s="28"/>
    </row>
    <row r="98" spans="3:19" ht="18" customHeight="1">
      <c r="C98" s="27"/>
      <c r="F98" s="28"/>
      <c r="O98" s="27"/>
      <c r="S98" s="28"/>
    </row>
    <row r="99" spans="3:19" ht="18" customHeight="1">
      <c r="C99" s="27"/>
      <c r="F99" s="28"/>
      <c r="O99" s="27"/>
      <c r="S99" s="28"/>
    </row>
    <row r="100" spans="3:19" ht="18" customHeight="1">
      <c r="C100" s="27"/>
      <c r="F100" s="28"/>
      <c r="O100" s="27"/>
      <c r="S100" s="28"/>
    </row>
    <row r="101" spans="3:19" ht="18" customHeight="1">
      <c r="C101" s="27"/>
      <c r="F101" s="28"/>
      <c r="O101" s="27"/>
      <c r="S101" s="28"/>
    </row>
    <row r="102" spans="3:19" ht="18" customHeight="1">
      <c r="C102" s="27"/>
      <c r="F102" s="28"/>
      <c r="O102" s="27"/>
      <c r="S102" s="28"/>
    </row>
    <row r="103" spans="3:19" ht="18" customHeight="1">
      <c r="C103" s="27"/>
      <c r="F103" s="28"/>
      <c r="O103" s="27"/>
      <c r="S103" s="28"/>
    </row>
    <row r="104" spans="3:19" ht="18" customHeight="1">
      <c r="C104" s="27"/>
      <c r="F104" s="28"/>
      <c r="O104" s="27"/>
      <c r="S104" s="28"/>
    </row>
    <row r="105" spans="3:19" ht="18" customHeight="1">
      <c r="C105" s="27"/>
      <c r="F105" s="28"/>
      <c r="O105" s="27"/>
      <c r="S105" s="28"/>
    </row>
    <row r="106" spans="3:19" ht="18" customHeight="1">
      <c r="C106" s="27"/>
      <c r="F106" s="28"/>
      <c r="O106" s="27"/>
      <c r="S106" s="28"/>
    </row>
    <row r="107" spans="3:19" ht="18" customHeight="1">
      <c r="C107" s="27"/>
      <c r="F107" s="28"/>
      <c r="O107" s="27"/>
      <c r="S107" s="28"/>
    </row>
    <row r="108" spans="3:19" ht="18" customHeight="1">
      <c r="C108" s="27"/>
      <c r="F108" s="28"/>
      <c r="O108" s="27"/>
      <c r="S108" s="28"/>
    </row>
    <row r="109" spans="3:19" ht="18" customHeight="1">
      <c r="C109" s="27"/>
      <c r="F109" s="28"/>
      <c r="O109" s="27"/>
      <c r="S109" s="28"/>
    </row>
    <row r="110" spans="3:19" ht="18" customHeight="1">
      <c r="C110" s="27"/>
      <c r="F110" s="28"/>
      <c r="O110" s="27"/>
      <c r="S110" s="28"/>
    </row>
    <row r="111" spans="3:19" ht="18" customHeight="1">
      <c r="C111" s="27"/>
      <c r="F111" s="28"/>
      <c r="O111" s="27"/>
      <c r="S111" s="28"/>
    </row>
    <row r="112" spans="3:19" ht="18" customHeight="1">
      <c r="C112" s="27"/>
      <c r="F112" s="28"/>
      <c r="O112" s="27"/>
      <c r="S112" s="28"/>
    </row>
    <row r="113" spans="3:19" ht="18" customHeight="1">
      <c r="C113" s="27"/>
      <c r="F113" s="28"/>
      <c r="O113" s="27"/>
      <c r="S113" s="28"/>
    </row>
    <row r="114" spans="3:19" ht="18" customHeight="1">
      <c r="C114" s="27"/>
      <c r="F114" s="28"/>
      <c r="O114" s="27"/>
      <c r="S114" s="28"/>
    </row>
    <row r="115" spans="3:19" ht="18" customHeight="1">
      <c r="C115" s="27"/>
      <c r="F115" s="28"/>
      <c r="O115" s="27"/>
      <c r="S115" s="28"/>
    </row>
    <row r="116" spans="3:19" ht="18" customHeight="1">
      <c r="C116" s="27"/>
      <c r="F116" s="28"/>
      <c r="O116" s="27"/>
      <c r="S116" s="28"/>
    </row>
    <row r="117" spans="3:19" ht="18" customHeight="1">
      <c r="C117" s="27"/>
      <c r="F117" s="28"/>
      <c r="O117" s="27"/>
      <c r="S117" s="28"/>
    </row>
    <row r="118" spans="3:19" ht="18" customHeight="1">
      <c r="C118" s="27"/>
      <c r="F118" s="28"/>
      <c r="O118" s="27"/>
      <c r="S118" s="28"/>
    </row>
    <row r="119" spans="3:19" ht="18" customHeight="1">
      <c r="C119" s="27"/>
      <c r="F119" s="28"/>
      <c r="O119" s="27"/>
      <c r="S119" s="28"/>
    </row>
    <row r="120" spans="3:19" ht="18" customHeight="1">
      <c r="C120" s="27"/>
      <c r="F120" s="28"/>
      <c r="O120" s="27"/>
      <c r="S120" s="28"/>
    </row>
    <row r="121" spans="3:19" ht="18" customHeight="1">
      <c r="C121" s="27"/>
      <c r="F121" s="28"/>
      <c r="O121" s="27"/>
      <c r="S121" s="28"/>
    </row>
    <row r="122" spans="3:19" ht="18" customHeight="1">
      <c r="C122" s="27"/>
      <c r="F122" s="28"/>
      <c r="O122" s="27"/>
      <c r="S122" s="28"/>
    </row>
    <row r="123" spans="3:19" ht="18" customHeight="1">
      <c r="C123" s="27"/>
      <c r="F123" s="28"/>
      <c r="O123" s="27"/>
      <c r="S123" s="28"/>
    </row>
    <row r="124" spans="3:19" ht="18" customHeight="1">
      <c r="C124" s="27"/>
      <c r="F124" s="28"/>
      <c r="O124" s="27"/>
      <c r="S124" s="28"/>
    </row>
    <row r="125" spans="3:19" ht="18" customHeight="1">
      <c r="C125" s="27"/>
      <c r="F125" s="28"/>
      <c r="O125" s="27"/>
      <c r="S125" s="28"/>
    </row>
    <row r="126" spans="3:19" ht="18" customHeight="1">
      <c r="C126" s="27"/>
      <c r="F126" s="28"/>
      <c r="O126" s="27"/>
      <c r="S126" s="28"/>
    </row>
    <row r="127" spans="3:19" ht="18" customHeight="1">
      <c r="C127" s="27"/>
      <c r="F127" s="28"/>
      <c r="O127" s="27"/>
      <c r="S127" s="28"/>
    </row>
    <row r="128" spans="3:19" ht="18" customHeight="1">
      <c r="C128" s="27"/>
      <c r="F128" s="28"/>
      <c r="O128" s="27"/>
      <c r="S128" s="28"/>
    </row>
    <row r="129" spans="3:19" ht="18" customHeight="1">
      <c r="C129" s="27"/>
      <c r="F129" s="28"/>
      <c r="O129" s="27"/>
      <c r="S129" s="28"/>
    </row>
    <row r="130" spans="3:19" ht="18" customHeight="1">
      <c r="C130" s="27"/>
      <c r="F130" s="28"/>
      <c r="O130" s="27"/>
      <c r="S130" s="28"/>
    </row>
    <row r="131" spans="3:19" ht="18" customHeight="1">
      <c r="C131" s="27"/>
      <c r="F131" s="28"/>
      <c r="O131" s="27"/>
      <c r="S131" s="28"/>
    </row>
    <row r="132" spans="3:19" ht="18" customHeight="1">
      <c r="C132" s="27"/>
      <c r="F132" s="28"/>
      <c r="O132" s="27"/>
      <c r="S132" s="28"/>
    </row>
    <row r="133" spans="3:19" ht="18" customHeight="1">
      <c r="C133" s="27"/>
      <c r="F133" s="28"/>
      <c r="O133" s="27"/>
      <c r="S133" s="28"/>
    </row>
    <row r="134" spans="3:19" ht="18" customHeight="1">
      <c r="C134" s="27"/>
      <c r="F134" s="28"/>
      <c r="O134" s="27"/>
      <c r="S134" s="28"/>
    </row>
    <row r="135" spans="3:19" ht="18" customHeight="1">
      <c r="C135" s="27"/>
      <c r="F135" s="28"/>
      <c r="O135" s="27"/>
      <c r="S135" s="28"/>
    </row>
    <row r="136" spans="3:19" ht="18" customHeight="1">
      <c r="C136" s="27"/>
      <c r="F136" s="28"/>
      <c r="O136" s="27"/>
      <c r="S136" s="28"/>
    </row>
    <row r="137" spans="3:19" ht="18" customHeight="1">
      <c r="C137" s="27"/>
      <c r="F137" s="28"/>
      <c r="O137" s="27"/>
      <c r="S137" s="28"/>
    </row>
    <row r="138" spans="3:19" ht="18" customHeight="1">
      <c r="C138" s="27"/>
      <c r="F138" s="28"/>
      <c r="O138" s="27"/>
      <c r="S138" s="28"/>
    </row>
    <row r="139" spans="3:19" ht="18" customHeight="1">
      <c r="C139" s="27"/>
      <c r="F139" s="28"/>
      <c r="O139" s="27"/>
      <c r="S139" s="28"/>
    </row>
    <row r="140" spans="3:19" ht="18" customHeight="1">
      <c r="C140" s="27"/>
      <c r="F140" s="28"/>
      <c r="O140" s="27"/>
      <c r="S140" s="28"/>
    </row>
    <row r="141" spans="3:19" ht="18" customHeight="1">
      <c r="C141" s="27"/>
      <c r="F141" s="28"/>
      <c r="O141" s="27"/>
      <c r="S141" s="28"/>
    </row>
    <row r="142" spans="3:19" ht="18" customHeight="1">
      <c r="C142" s="27"/>
      <c r="F142" s="28"/>
      <c r="O142" s="27"/>
      <c r="S142" s="28"/>
    </row>
    <row r="143" spans="3:19" ht="18" customHeight="1">
      <c r="C143" s="27"/>
      <c r="F143" s="28"/>
      <c r="O143" s="27"/>
      <c r="S143" s="28"/>
    </row>
    <row r="144" spans="3:19" ht="18" customHeight="1">
      <c r="C144" s="27"/>
      <c r="F144" s="28"/>
      <c r="O144" s="27"/>
      <c r="S144" s="28"/>
    </row>
    <row r="145" spans="3:19" ht="18" customHeight="1">
      <c r="C145" s="27"/>
      <c r="F145" s="28"/>
      <c r="O145" s="27"/>
      <c r="S145" s="28"/>
    </row>
    <row r="146" spans="3:19" ht="18" customHeight="1">
      <c r="C146" s="27"/>
      <c r="F146" s="28"/>
      <c r="O146" s="27"/>
      <c r="S146" s="28"/>
    </row>
    <row r="147" spans="3:19" ht="18" customHeight="1">
      <c r="C147" s="27"/>
      <c r="F147" s="28"/>
      <c r="O147" s="27"/>
      <c r="S147" s="28"/>
    </row>
    <row r="148" spans="3:19" ht="18" customHeight="1">
      <c r="C148" s="27"/>
      <c r="F148" s="28"/>
      <c r="O148" s="27"/>
      <c r="S148" s="28"/>
    </row>
    <row r="149" spans="3:19" ht="18" customHeight="1">
      <c r="C149" s="27"/>
      <c r="F149" s="28"/>
      <c r="O149" s="27"/>
      <c r="S149" s="28"/>
    </row>
    <row r="150" spans="3:19" ht="18" customHeight="1">
      <c r="C150" s="27"/>
      <c r="F150" s="28"/>
      <c r="O150" s="27"/>
      <c r="S150" s="28"/>
    </row>
    <row r="151" spans="3:19" ht="18" customHeight="1">
      <c r="C151" s="27"/>
      <c r="F151" s="28"/>
      <c r="O151" s="27"/>
      <c r="S151" s="28"/>
    </row>
    <row r="152" spans="3:19" ht="18" customHeight="1">
      <c r="C152" s="27"/>
      <c r="F152" s="28"/>
      <c r="O152" s="27"/>
      <c r="S152" s="28"/>
    </row>
    <row r="153" spans="3:19" ht="18" customHeight="1">
      <c r="C153" s="27"/>
      <c r="F153" s="28"/>
      <c r="O153" s="27"/>
      <c r="S153" s="28"/>
    </row>
    <row r="154" spans="3:19" ht="18" customHeight="1">
      <c r="C154" s="27"/>
      <c r="F154" s="28"/>
      <c r="O154" s="27"/>
      <c r="S154" s="28"/>
    </row>
    <row r="155" spans="3:19" ht="18" customHeight="1">
      <c r="C155" s="27"/>
      <c r="F155" s="28"/>
      <c r="O155" s="27"/>
      <c r="S155" s="28"/>
    </row>
    <row r="156" spans="3:19" ht="18" customHeight="1">
      <c r="C156" s="27"/>
      <c r="F156" s="28"/>
      <c r="O156" s="27"/>
      <c r="S156" s="28"/>
    </row>
    <row r="157" spans="3:19" ht="18" customHeight="1">
      <c r="C157" s="27"/>
      <c r="F157" s="28"/>
      <c r="O157" s="27"/>
      <c r="S157" s="28"/>
    </row>
    <row r="158" spans="3:19" ht="18" customHeight="1">
      <c r="C158" s="27"/>
      <c r="F158" s="28"/>
      <c r="O158" s="27"/>
      <c r="S158" s="28"/>
    </row>
    <row r="159" spans="3:19" ht="18" customHeight="1">
      <c r="C159" s="27"/>
      <c r="F159" s="28"/>
      <c r="O159" s="27"/>
      <c r="S159" s="28"/>
    </row>
    <row r="160" spans="3:19" ht="18" customHeight="1">
      <c r="C160" s="27"/>
      <c r="F160" s="28"/>
      <c r="O160" s="27"/>
      <c r="S160" s="28"/>
    </row>
    <row r="161" spans="3:19" ht="18" customHeight="1">
      <c r="C161" s="27"/>
      <c r="F161" s="28"/>
      <c r="O161" s="27"/>
      <c r="S161" s="28"/>
    </row>
    <row r="162" spans="3:19" ht="18" customHeight="1">
      <c r="C162" s="27"/>
      <c r="F162" s="28"/>
      <c r="O162" s="27"/>
      <c r="S162" s="28"/>
    </row>
    <row r="163" spans="3:19" ht="18" customHeight="1">
      <c r="C163" s="27"/>
      <c r="F163" s="28"/>
      <c r="O163" s="27"/>
      <c r="S163" s="28"/>
    </row>
    <row r="164" spans="3:19" ht="18" customHeight="1">
      <c r="C164" s="27"/>
      <c r="F164" s="28"/>
      <c r="O164" s="27"/>
      <c r="S164" s="28"/>
    </row>
    <row r="165" spans="3:19" ht="18" customHeight="1">
      <c r="C165" s="27"/>
      <c r="F165" s="28"/>
      <c r="O165" s="27"/>
      <c r="S165" s="28"/>
    </row>
    <row r="166" spans="3:19" ht="18" customHeight="1">
      <c r="C166" s="27"/>
      <c r="F166" s="28"/>
      <c r="O166" s="27"/>
      <c r="S166" s="28"/>
    </row>
    <row r="167" spans="3:19" ht="18" customHeight="1">
      <c r="C167" s="27"/>
      <c r="F167" s="28"/>
      <c r="O167" s="27"/>
      <c r="S167" s="28"/>
    </row>
    <row r="168" spans="3:19" ht="18" customHeight="1">
      <c r="C168" s="27"/>
      <c r="F168" s="28"/>
      <c r="O168" s="27"/>
      <c r="S168" s="28"/>
    </row>
    <row r="169" spans="3:19" ht="18" customHeight="1">
      <c r="C169" s="27"/>
      <c r="F169" s="28"/>
      <c r="O169" s="27"/>
      <c r="S169" s="28"/>
    </row>
    <row r="170" spans="3:19" ht="18" customHeight="1">
      <c r="C170" s="27"/>
      <c r="F170" s="28"/>
      <c r="O170" s="27"/>
      <c r="S170" s="28"/>
    </row>
    <row r="171" spans="3:19" ht="18" customHeight="1">
      <c r="C171" s="27"/>
      <c r="F171" s="28"/>
      <c r="O171" s="27"/>
      <c r="S171" s="28"/>
    </row>
    <row r="172" spans="3:19" ht="18" customHeight="1">
      <c r="C172" s="27"/>
      <c r="F172" s="28"/>
      <c r="O172" s="27"/>
      <c r="S172" s="28"/>
    </row>
    <row r="173" spans="3:19" ht="18" customHeight="1">
      <c r="C173" s="27"/>
      <c r="F173" s="28"/>
      <c r="O173" s="27"/>
      <c r="S173" s="28"/>
    </row>
    <row r="174" spans="3:19" ht="18" customHeight="1">
      <c r="C174" s="27"/>
      <c r="F174" s="28"/>
      <c r="O174" s="27"/>
      <c r="S174" s="28"/>
    </row>
    <row r="175" spans="3:19" ht="18" customHeight="1">
      <c r="C175" s="27"/>
      <c r="F175" s="28"/>
      <c r="O175" s="27"/>
      <c r="S175" s="28"/>
    </row>
    <row r="176" spans="3:19" ht="18" customHeight="1">
      <c r="C176" s="27"/>
      <c r="F176" s="28"/>
      <c r="O176" s="27"/>
      <c r="S176" s="28"/>
    </row>
    <row r="177" spans="3:19" ht="18" customHeight="1">
      <c r="C177" s="27"/>
      <c r="F177" s="28"/>
      <c r="O177" s="27"/>
      <c r="S177" s="28"/>
    </row>
    <row r="178" spans="3:19" ht="18" customHeight="1">
      <c r="C178" s="27"/>
      <c r="F178" s="28"/>
      <c r="O178" s="27"/>
      <c r="S178" s="28"/>
    </row>
    <row r="179" spans="3:19" ht="18" customHeight="1">
      <c r="C179" s="27"/>
      <c r="F179" s="28"/>
      <c r="O179" s="27"/>
      <c r="S179" s="28"/>
    </row>
    <row r="180" spans="3:19" ht="18" customHeight="1">
      <c r="C180" s="27"/>
      <c r="F180" s="28"/>
      <c r="O180" s="27"/>
      <c r="S180" s="28"/>
    </row>
    <row r="181" spans="3:19" ht="18" customHeight="1">
      <c r="C181" s="27"/>
      <c r="F181" s="28"/>
      <c r="O181" s="27"/>
      <c r="S181" s="28"/>
    </row>
    <row r="182" spans="3:19" ht="18" customHeight="1">
      <c r="C182" s="27"/>
      <c r="F182" s="28"/>
      <c r="O182" s="27"/>
      <c r="S182" s="28"/>
    </row>
    <row r="183" spans="3:19" ht="18" customHeight="1">
      <c r="C183" s="27"/>
      <c r="F183" s="28"/>
      <c r="O183" s="27"/>
      <c r="S183" s="28"/>
    </row>
    <row r="184" spans="3:19" ht="18" customHeight="1">
      <c r="C184" s="27"/>
      <c r="F184" s="28"/>
      <c r="O184" s="27"/>
      <c r="S184" s="28"/>
    </row>
    <row r="185" spans="3:19" ht="18" customHeight="1">
      <c r="C185" s="27"/>
      <c r="F185" s="28"/>
      <c r="O185" s="27"/>
      <c r="S185" s="28"/>
    </row>
    <row r="186" spans="3:19" ht="18" customHeight="1">
      <c r="C186" s="27"/>
      <c r="F186" s="28"/>
      <c r="O186" s="27"/>
      <c r="S186" s="28"/>
    </row>
    <row r="187" spans="3:19" ht="18" customHeight="1">
      <c r="C187" s="27"/>
      <c r="F187" s="28"/>
      <c r="O187" s="27"/>
      <c r="S187" s="28"/>
    </row>
    <row r="188" spans="3:19" ht="18" customHeight="1">
      <c r="C188" s="27"/>
      <c r="F188" s="28"/>
      <c r="O188" s="27"/>
      <c r="S188" s="28"/>
    </row>
    <row r="189" spans="3:19" ht="18" customHeight="1">
      <c r="C189" s="27"/>
      <c r="F189" s="28"/>
      <c r="O189" s="27"/>
      <c r="S189" s="28"/>
    </row>
    <row r="190" spans="3:19" ht="18" customHeight="1">
      <c r="C190" s="27"/>
      <c r="F190" s="28"/>
      <c r="O190" s="27"/>
      <c r="S190" s="28"/>
    </row>
    <row r="191" spans="3:19" ht="18" customHeight="1">
      <c r="C191" s="27"/>
      <c r="F191" s="28"/>
      <c r="O191" s="27"/>
      <c r="S191" s="28"/>
    </row>
    <row r="192" spans="3:19" ht="18" customHeight="1">
      <c r="C192" s="27"/>
      <c r="F192" s="28"/>
      <c r="O192" s="27"/>
      <c r="S192" s="28"/>
    </row>
    <row r="193" spans="3:19" ht="18" customHeight="1">
      <c r="C193" s="27"/>
      <c r="F193" s="28"/>
      <c r="O193" s="27"/>
      <c r="S193" s="28"/>
    </row>
    <row r="194" spans="3:19" ht="18" customHeight="1">
      <c r="C194" s="27"/>
      <c r="F194" s="28"/>
      <c r="O194" s="27"/>
      <c r="S194" s="28"/>
    </row>
    <row r="195" spans="3:19" ht="18" customHeight="1">
      <c r="C195" s="27"/>
      <c r="F195" s="28"/>
      <c r="O195" s="27"/>
      <c r="S195" s="28"/>
    </row>
    <row r="196" spans="3:19" ht="18" customHeight="1">
      <c r="C196" s="27"/>
      <c r="F196" s="28"/>
      <c r="O196" s="27"/>
      <c r="S196" s="28"/>
    </row>
    <row r="197" spans="3:19" ht="18" customHeight="1">
      <c r="C197" s="27"/>
      <c r="F197" s="28"/>
      <c r="O197" s="27"/>
      <c r="S197" s="28"/>
    </row>
    <row r="198" spans="3:19" ht="18" customHeight="1">
      <c r="C198" s="27"/>
      <c r="F198" s="28"/>
      <c r="O198" s="27"/>
      <c r="S198" s="28"/>
    </row>
    <row r="199" spans="3:19" ht="18" customHeight="1">
      <c r="C199" s="27"/>
      <c r="F199" s="28"/>
      <c r="O199" s="27"/>
      <c r="S199" s="28"/>
    </row>
    <row r="200" spans="3:19" ht="18" customHeight="1">
      <c r="C200" s="27"/>
      <c r="F200" s="28"/>
      <c r="O200" s="27"/>
      <c r="S200" s="28"/>
    </row>
    <row r="201" spans="3:19" ht="18" customHeight="1">
      <c r="C201" s="27"/>
      <c r="F201" s="28"/>
      <c r="O201" s="27"/>
      <c r="S201" s="28"/>
    </row>
    <row r="202" spans="3:19" ht="18" customHeight="1">
      <c r="C202" s="27"/>
      <c r="F202" s="28"/>
      <c r="O202" s="27"/>
      <c r="S202" s="28"/>
    </row>
    <row r="203" spans="3:19" ht="18" customHeight="1">
      <c r="C203" s="27"/>
      <c r="F203" s="28"/>
      <c r="O203" s="27"/>
      <c r="S203" s="28"/>
    </row>
    <row r="204" spans="3:19" ht="18" customHeight="1">
      <c r="C204" s="27"/>
      <c r="F204" s="28"/>
      <c r="O204" s="27"/>
      <c r="S204" s="28"/>
    </row>
    <row r="205" spans="3:19" ht="18" customHeight="1">
      <c r="C205" s="27"/>
      <c r="F205" s="28"/>
      <c r="O205" s="27"/>
      <c r="S205" s="28"/>
    </row>
    <row r="206" spans="3:19" ht="18" customHeight="1">
      <c r="C206" s="27"/>
      <c r="F206" s="28"/>
      <c r="O206" s="27"/>
      <c r="S206" s="28"/>
    </row>
    <row r="207" spans="3:19" ht="18" customHeight="1">
      <c r="C207" s="27"/>
      <c r="F207" s="28"/>
      <c r="O207" s="27"/>
      <c r="S207" s="28"/>
    </row>
    <row r="208" spans="3:19" ht="18" customHeight="1">
      <c r="C208" s="27"/>
      <c r="F208" s="28"/>
      <c r="O208" s="27"/>
      <c r="S208" s="28"/>
    </row>
    <row r="209" spans="3:19" ht="18" customHeight="1">
      <c r="C209" s="27"/>
      <c r="F209" s="28"/>
      <c r="O209" s="27"/>
      <c r="S209" s="28"/>
    </row>
    <row r="210" spans="3:19" ht="18" customHeight="1">
      <c r="C210" s="27"/>
      <c r="F210" s="28"/>
      <c r="O210" s="27"/>
      <c r="S210" s="28"/>
    </row>
    <row r="211" spans="3:19" ht="18" customHeight="1">
      <c r="C211" s="27"/>
      <c r="F211" s="28"/>
      <c r="O211" s="27"/>
      <c r="S211" s="28"/>
    </row>
    <row r="212" spans="3:19" ht="18" customHeight="1">
      <c r="C212" s="27"/>
      <c r="F212" s="28"/>
      <c r="O212" s="27"/>
      <c r="S212" s="28"/>
    </row>
    <row r="213" spans="3:19" ht="18" customHeight="1">
      <c r="C213" s="27"/>
      <c r="F213" s="28"/>
      <c r="O213" s="27"/>
      <c r="S213" s="28"/>
    </row>
    <row r="214" spans="3:19" ht="18" customHeight="1">
      <c r="C214" s="27"/>
      <c r="F214" s="28"/>
      <c r="O214" s="27"/>
      <c r="S214" s="28"/>
    </row>
    <row r="215" spans="3:19" ht="18" customHeight="1">
      <c r="C215" s="27"/>
      <c r="F215" s="28"/>
      <c r="O215" s="27"/>
      <c r="S215" s="28"/>
    </row>
    <row r="216" spans="3:19" ht="18" customHeight="1">
      <c r="C216" s="27"/>
      <c r="F216" s="28"/>
      <c r="O216" s="27"/>
      <c r="S216" s="28"/>
    </row>
    <row r="217" spans="3:19" ht="18" customHeight="1">
      <c r="C217" s="27"/>
      <c r="F217" s="28"/>
      <c r="O217" s="27"/>
      <c r="S217" s="28"/>
    </row>
    <row r="218" spans="3:19" ht="18" customHeight="1">
      <c r="C218" s="27"/>
      <c r="F218" s="28"/>
      <c r="O218" s="27"/>
      <c r="S218" s="28"/>
    </row>
    <row r="219" spans="3:19" ht="18" customHeight="1">
      <c r="C219" s="27"/>
      <c r="F219" s="28"/>
      <c r="O219" s="27"/>
      <c r="S219" s="28"/>
    </row>
    <row r="220" spans="3:19" ht="18" customHeight="1">
      <c r="C220" s="27"/>
      <c r="F220" s="28"/>
      <c r="O220" s="27"/>
      <c r="S220" s="28"/>
    </row>
    <row r="221" spans="3:19" ht="18" customHeight="1">
      <c r="C221" s="27"/>
      <c r="F221" s="28"/>
      <c r="O221" s="27"/>
      <c r="S221" s="28"/>
    </row>
    <row r="222" spans="3:19" ht="18" customHeight="1">
      <c r="C222" s="27"/>
      <c r="F222" s="28"/>
      <c r="O222" s="27"/>
      <c r="S222" s="28"/>
    </row>
    <row r="223" spans="3:19" ht="18" customHeight="1">
      <c r="C223" s="27"/>
      <c r="F223" s="28"/>
      <c r="O223" s="27"/>
      <c r="S223" s="28"/>
    </row>
    <row r="224" spans="3:19" ht="18" customHeight="1">
      <c r="C224" s="27"/>
      <c r="F224" s="28"/>
      <c r="O224" s="27"/>
      <c r="S224" s="28"/>
    </row>
    <row r="225" spans="3:19" ht="18" customHeight="1">
      <c r="C225" s="27"/>
      <c r="F225" s="28"/>
      <c r="O225" s="27"/>
      <c r="S225" s="28"/>
    </row>
    <row r="226" spans="3:19" ht="18" customHeight="1">
      <c r="C226" s="27"/>
      <c r="F226" s="28"/>
      <c r="O226" s="27"/>
      <c r="S226" s="28"/>
    </row>
    <row r="227" spans="3:19" ht="18" customHeight="1">
      <c r="C227" s="27"/>
      <c r="F227" s="28"/>
      <c r="O227" s="27"/>
      <c r="S227" s="28"/>
    </row>
    <row r="228" spans="3:19" ht="18" customHeight="1">
      <c r="C228" s="27"/>
      <c r="F228" s="28"/>
      <c r="O228" s="27"/>
      <c r="S228" s="28"/>
    </row>
    <row r="229" spans="3:19" ht="18" customHeight="1">
      <c r="C229" s="27"/>
      <c r="F229" s="28"/>
      <c r="O229" s="27"/>
      <c r="S229" s="28"/>
    </row>
    <row r="230" spans="3:19" ht="18" customHeight="1">
      <c r="C230" s="27"/>
      <c r="F230" s="28"/>
      <c r="O230" s="27"/>
      <c r="S230" s="28"/>
    </row>
    <row r="231" spans="3:19" ht="18" customHeight="1">
      <c r="C231" s="27"/>
      <c r="F231" s="28"/>
      <c r="O231" s="27"/>
      <c r="S231" s="28"/>
    </row>
    <row r="232" spans="3:19" ht="18" customHeight="1">
      <c r="C232" s="27"/>
      <c r="F232" s="28"/>
      <c r="O232" s="27"/>
      <c r="S232" s="28"/>
    </row>
    <row r="233" spans="3:19" ht="18" customHeight="1">
      <c r="C233" s="27"/>
      <c r="F233" s="28"/>
      <c r="O233" s="27"/>
      <c r="S233" s="28"/>
    </row>
    <row r="234" spans="3:19" ht="18" customHeight="1">
      <c r="C234" s="27"/>
      <c r="F234" s="28"/>
      <c r="O234" s="27"/>
      <c r="S234" s="28"/>
    </row>
    <row r="235" spans="3:19" ht="18" customHeight="1">
      <c r="C235" s="27"/>
      <c r="F235" s="28"/>
      <c r="O235" s="27"/>
      <c r="S235" s="28"/>
    </row>
    <row r="236" spans="3:19" ht="18" customHeight="1">
      <c r="C236" s="27"/>
      <c r="F236" s="28"/>
      <c r="O236" s="27"/>
      <c r="S236" s="28"/>
    </row>
    <row r="237" spans="3:19" ht="18" customHeight="1">
      <c r="C237" s="27"/>
      <c r="F237" s="28"/>
      <c r="O237" s="27"/>
      <c r="S237" s="28"/>
    </row>
    <row r="238" spans="3:19" ht="18" customHeight="1">
      <c r="C238" s="27"/>
      <c r="F238" s="28"/>
      <c r="O238" s="27"/>
      <c r="S238" s="28"/>
    </row>
    <row r="239" spans="3:19" ht="18" customHeight="1">
      <c r="C239" s="27"/>
      <c r="F239" s="28"/>
      <c r="O239" s="27"/>
      <c r="S239" s="28"/>
    </row>
    <row r="240" spans="3:19" ht="18" customHeight="1">
      <c r="C240" s="27"/>
      <c r="F240" s="28"/>
      <c r="O240" s="27"/>
      <c r="S240" s="28"/>
    </row>
    <row r="241" spans="3:19" ht="18" customHeight="1">
      <c r="C241" s="27"/>
      <c r="F241" s="28"/>
      <c r="O241" s="27"/>
      <c r="S241" s="28"/>
    </row>
    <row r="242" spans="3:19" ht="18" customHeight="1">
      <c r="C242" s="27"/>
      <c r="F242" s="28"/>
      <c r="O242" s="27"/>
      <c r="S242" s="28"/>
    </row>
    <row r="243" spans="3:19" ht="18" customHeight="1">
      <c r="C243" s="27"/>
      <c r="F243" s="28"/>
      <c r="O243" s="27"/>
      <c r="S243" s="28"/>
    </row>
    <row r="244" spans="3:19" ht="18" customHeight="1">
      <c r="C244" s="27"/>
      <c r="F244" s="28"/>
      <c r="O244" s="27"/>
      <c r="S244" s="28"/>
    </row>
    <row r="245" spans="3:19" ht="18" customHeight="1">
      <c r="C245" s="27"/>
      <c r="F245" s="28"/>
      <c r="O245" s="27"/>
      <c r="S245" s="28"/>
    </row>
    <row r="246" spans="3:19" ht="18" customHeight="1">
      <c r="C246" s="27"/>
      <c r="F246" s="28"/>
      <c r="O246" s="27"/>
      <c r="S246" s="28"/>
    </row>
    <row r="247" spans="3:19" ht="18" customHeight="1">
      <c r="C247" s="27"/>
      <c r="F247" s="28"/>
      <c r="O247" s="27"/>
      <c r="S247" s="28"/>
    </row>
    <row r="248" spans="3:19" ht="18" customHeight="1">
      <c r="C248" s="27"/>
      <c r="F248" s="28"/>
      <c r="O248" s="27"/>
      <c r="S248" s="28"/>
    </row>
    <row r="249" spans="3:19" ht="18" customHeight="1">
      <c r="C249" s="27"/>
      <c r="F249" s="28"/>
      <c r="O249" s="27"/>
      <c r="S249" s="28"/>
    </row>
    <row r="250" spans="3:19" ht="18" customHeight="1">
      <c r="C250" s="27"/>
      <c r="F250" s="28"/>
      <c r="O250" s="27"/>
      <c r="S250" s="28"/>
    </row>
    <row r="251" spans="3:19" ht="18" customHeight="1">
      <c r="C251" s="27"/>
      <c r="F251" s="28"/>
      <c r="O251" s="27"/>
      <c r="S251" s="28"/>
    </row>
    <row r="252" spans="3:19" ht="18" customHeight="1">
      <c r="C252" s="27"/>
      <c r="F252" s="28"/>
      <c r="O252" s="27"/>
      <c r="S252" s="28"/>
    </row>
    <row r="253" spans="3:19" ht="18" customHeight="1">
      <c r="C253" s="27"/>
      <c r="F253" s="28"/>
      <c r="O253" s="27"/>
      <c r="S253" s="28"/>
    </row>
    <row r="254" spans="3:19" ht="18" customHeight="1">
      <c r="C254" s="27"/>
      <c r="F254" s="28"/>
      <c r="O254" s="27"/>
      <c r="S254" s="28"/>
    </row>
    <row r="255" spans="3:19" ht="18" customHeight="1">
      <c r="C255" s="27"/>
      <c r="F255" s="28"/>
      <c r="O255" s="27"/>
      <c r="S255" s="28"/>
    </row>
    <row r="256" spans="3:19" ht="18" customHeight="1">
      <c r="C256" s="27"/>
      <c r="F256" s="28"/>
      <c r="O256" s="27"/>
      <c r="S256" s="28"/>
    </row>
    <row r="257" spans="3:19" ht="18" customHeight="1">
      <c r="C257" s="27"/>
      <c r="F257" s="28"/>
      <c r="O257" s="27"/>
      <c r="S257" s="28"/>
    </row>
    <row r="258" spans="3:19" ht="18" customHeight="1">
      <c r="C258" s="27"/>
      <c r="F258" s="28"/>
      <c r="O258" s="27"/>
      <c r="S258" s="28"/>
    </row>
    <row r="259" spans="3:19" ht="18" customHeight="1">
      <c r="C259" s="27"/>
      <c r="F259" s="28"/>
      <c r="O259" s="27"/>
      <c r="S259" s="28"/>
    </row>
    <row r="260" spans="3:19" ht="18" customHeight="1">
      <c r="C260" s="27"/>
      <c r="F260" s="28"/>
      <c r="O260" s="27"/>
      <c r="S260" s="28"/>
    </row>
    <row r="261" spans="3:19" ht="18" customHeight="1">
      <c r="C261" s="27"/>
      <c r="F261" s="28"/>
      <c r="O261" s="27"/>
      <c r="S261" s="28"/>
    </row>
    <row r="262" spans="3:19" ht="18" customHeight="1">
      <c r="C262" s="27"/>
      <c r="F262" s="28"/>
      <c r="O262" s="27"/>
      <c r="S262" s="28"/>
    </row>
    <row r="263" spans="3:19" ht="18" customHeight="1">
      <c r="C263" s="27"/>
      <c r="F263" s="28"/>
      <c r="O263" s="27"/>
      <c r="S263" s="28"/>
    </row>
    <row r="264" spans="3:19" ht="18" customHeight="1">
      <c r="C264" s="27"/>
      <c r="F264" s="28"/>
      <c r="O264" s="27"/>
      <c r="S264" s="28"/>
    </row>
    <row r="265" spans="3:19" ht="18" customHeight="1">
      <c r="C265" s="27"/>
      <c r="F265" s="28"/>
      <c r="O265" s="27"/>
      <c r="S265" s="28"/>
    </row>
    <row r="266" spans="3:19" ht="18" customHeight="1">
      <c r="C266" s="27"/>
      <c r="F266" s="28"/>
      <c r="O266" s="27"/>
      <c r="S266" s="28"/>
    </row>
    <row r="267" spans="3:19" ht="18" customHeight="1">
      <c r="C267" s="27"/>
      <c r="F267" s="28"/>
      <c r="O267" s="27"/>
      <c r="S267" s="28"/>
    </row>
    <row r="268" spans="3:19" ht="18" customHeight="1">
      <c r="C268" s="27"/>
      <c r="F268" s="28"/>
      <c r="O268" s="27"/>
      <c r="S268" s="28"/>
    </row>
    <row r="269" spans="3:19" ht="18" customHeight="1">
      <c r="C269" s="27"/>
      <c r="F269" s="28"/>
      <c r="O269" s="27"/>
      <c r="S269" s="28"/>
    </row>
    <row r="270" spans="3:19" ht="18" customHeight="1">
      <c r="C270" s="27"/>
      <c r="F270" s="28"/>
      <c r="O270" s="27"/>
      <c r="S270" s="28"/>
    </row>
    <row r="271" spans="3:19" ht="18" customHeight="1">
      <c r="C271" s="27"/>
      <c r="F271" s="28"/>
      <c r="O271" s="27"/>
      <c r="S271" s="28"/>
    </row>
    <row r="272" spans="3:19" ht="18" customHeight="1">
      <c r="C272" s="27"/>
      <c r="F272" s="28"/>
      <c r="O272" s="27"/>
      <c r="S272" s="28"/>
    </row>
    <row r="273" spans="3:19" ht="18" customHeight="1">
      <c r="C273" s="27"/>
      <c r="F273" s="28"/>
      <c r="O273" s="27"/>
      <c r="S273" s="28"/>
    </row>
    <row r="274" spans="3:19" ht="18" customHeight="1">
      <c r="C274" s="27"/>
      <c r="F274" s="28"/>
      <c r="O274" s="27"/>
      <c r="S274" s="28"/>
    </row>
    <row r="275" spans="3:19" ht="18" customHeight="1">
      <c r="C275" s="27"/>
      <c r="F275" s="28"/>
      <c r="O275" s="27"/>
      <c r="S275" s="28"/>
    </row>
    <row r="276" spans="3:19" ht="18" customHeight="1">
      <c r="C276" s="27"/>
      <c r="F276" s="28"/>
      <c r="O276" s="27"/>
      <c r="S276" s="28"/>
    </row>
    <row r="277" spans="3:19" ht="18" customHeight="1">
      <c r="C277" s="27"/>
      <c r="F277" s="28"/>
      <c r="O277" s="27"/>
      <c r="S277" s="28"/>
    </row>
    <row r="278" spans="3:19" ht="18" customHeight="1">
      <c r="C278" s="27"/>
      <c r="F278" s="28"/>
      <c r="O278" s="27"/>
      <c r="S278" s="28"/>
    </row>
    <row r="279" spans="3:19" ht="18" customHeight="1">
      <c r="C279" s="27"/>
      <c r="F279" s="28"/>
      <c r="O279" s="27"/>
      <c r="S279" s="28"/>
    </row>
    <row r="280" spans="3:19" ht="18" customHeight="1">
      <c r="C280" s="27"/>
      <c r="F280" s="28"/>
      <c r="O280" s="27"/>
      <c r="S280" s="28"/>
    </row>
    <row r="281" spans="3:19" ht="18" customHeight="1">
      <c r="C281" s="27"/>
      <c r="F281" s="28"/>
      <c r="O281" s="27"/>
      <c r="S281" s="28"/>
    </row>
    <row r="282" spans="3:19" ht="18" customHeight="1">
      <c r="C282" s="27"/>
      <c r="F282" s="28"/>
      <c r="O282" s="27"/>
      <c r="S282" s="28"/>
    </row>
    <row r="283" spans="3:19" ht="18" customHeight="1">
      <c r="C283" s="27"/>
      <c r="F283" s="28"/>
      <c r="O283" s="27"/>
      <c r="S283" s="28"/>
    </row>
    <row r="284" spans="3:19" ht="18" customHeight="1">
      <c r="C284" s="27"/>
      <c r="F284" s="28"/>
      <c r="O284" s="27"/>
      <c r="S284" s="28"/>
    </row>
    <row r="285" spans="3:19" ht="18" customHeight="1">
      <c r="C285" s="27"/>
      <c r="F285" s="28"/>
      <c r="O285" s="27"/>
      <c r="S285" s="28"/>
    </row>
    <row r="286" spans="3:19" ht="18" customHeight="1">
      <c r="C286" s="27"/>
      <c r="F286" s="28"/>
      <c r="O286" s="27"/>
      <c r="S286" s="28"/>
    </row>
    <row r="287" spans="3:19" ht="18" customHeight="1">
      <c r="C287" s="27"/>
      <c r="F287" s="28"/>
      <c r="O287" s="27"/>
      <c r="S287" s="28"/>
    </row>
    <row r="288" spans="3:19" ht="18" customHeight="1">
      <c r="C288" s="27"/>
      <c r="F288" s="28"/>
      <c r="O288" s="27"/>
      <c r="S288" s="28"/>
    </row>
    <row r="289" spans="3:19" ht="18" customHeight="1">
      <c r="C289" s="27"/>
      <c r="F289" s="28"/>
      <c r="O289" s="27"/>
      <c r="S289" s="28"/>
    </row>
    <row r="290" spans="3:19" ht="18" customHeight="1">
      <c r="C290" s="27"/>
      <c r="F290" s="28"/>
      <c r="O290" s="27"/>
      <c r="S290" s="28"/>
    </row>
    <row r="291" spans="3:19" ht="18" customHeight="1">
      <c r="C291" s="27"/>
      <c r="F291" s="28"/>
      <c r="O291" s="27"/>
      <c r="S291" s="28"/>
    </row>
    <row r="292" spans="3:19" ht="18" customHeight="1">
      <c r="C292" s="27"/>
      <c r="F292" s="28"/>
      <c r="O292" s="27"/>
      <c r="S292" s="28"/>
    </row>
    <row r="293" spans="3:19" ht="18" customHeight="1">
      <c r="C293" s="27"/>
      <c r="F293" s="28"/>
      <c r="O293" s="27"/>
      <c r="S293" s="28"/>
    </row>
    <row r="294" spans="3:19" ht="18" customHeight="1">
      <c r="C294" s="27"/>
      <c r="F294" s="28"/>
      <c r="O294" s="27"/>
      <c r="S294" s="28"/>
    </row>
    <row r="295" spans="3:19" ht="18" customHeight="1">
      <c r="C295" s="27"/>
      <c r="F295" s="28"/>
      <c r="O295" s="27"/>
      <c r="S295" s="28"/>
    </row>
    <row r="296" spans="3:19" ht="18" customHeight="1">
      <c r="C296" s="27"/>
      <c r="F296" s="28"/>
      <c r="O296" s="27"/>
      <c r="S296" s="28"/>
    </row>
    <row r="297" spans="3:19" ht="18" customHeight="1">
      <c r="C297" s="27"/>
      <c r="F297" s="28"/>
      <c r="O297" s="27"/>
      <c r="S297" s="28"/>
    </row>
    <row r="298" spans="3:19" ht="18" customHeight="1">
      <c r="C298" s="27"/>
      <c r="F298" s="28"/>
      <c r="O298" s="27"/>
      <c r="S298" s="28"/>
    </row>
    <row r="299" spans="3:19" ht="18" customHeight="1">
      <c r="C299" s="27"/>
      <c r="F299" s="28"/>
      <c r="O299" s="27"/>
      <c r="S299" s="28"/>
    </row>
    <row r="300" spans="3:19" ht="18" customHeight="1">
      <c r="C300" s="27"/>
      <c r="F300" s="28"/>
      <c r="O300" s="27"/>
      <c r="S300" s="28"/>
    </row>
    <row r="301" spans="3:19" ht="18" customHeight="1">
      <c r="C301" s="27"/>
      <c r="F301" s="28"/>
      <c r="O301" s="27"/>
      <c r="S301" s="28"/>
    </row>
    <row r="302" spans="3:19" ht="18" customHeight="1">
      <c r="C302" s="27"/>
      <c r="F302" s="28"/>
      <c r="O302" s="27"/>
      <c r="S302" s="28"/>
    </row>
    <row r="303" spans="3:19" ht="18" customHeight="1">
      <c r="C303" s="27"/>
      <c r="F303" s="28"/>
      <c r="O303" s="27"/>
      <c r="S303" s="28"/>
    </row>
    <row r="304" spans="3:19" ht="18" customHeight="1">
      <c r="C304" s="27"/>
      <c r="F304" s="28"/>
      <c r="O304" s="27"/>
      <c r="S304" s="28"/>
    </row>
    <row r="305" spans="3:19" ht="18" customHeight="1">
      <c r="C305" s="27"/>
      <c r="F305" s="28"/>
      <c r="O305" s="27"/>
      <c r="S305" s="28"/>
    </row>
    <row r="306" spans="3:19" ht="18" customHeight="1">
      <c r="C306" s="27"/>
      <c r="F306" s="28"/>
      <c r="O306" s="27"/>
      <c r="S306" s="28"/>
    </row>
  </sheetData>
  <mergeCells count="3">
    <mergeCell ref="A1:T1"/>
    <mergeCell ref="A2:T2"/>
    <mergeCell ref="A4:T4"/>
  </mergeCells>
  <dataValidations count="3">
    <dataValidation type="decimal" allowBlank="1" showInputMessage="1" showErrorMessage="1" promptTitle="Use 0–10 comparable score only" prompt="Enter follow-up NRS/PAINAD 0–10 or approved converted equivalent." sqref="S7:S306" xr:uid="{80840661-3CCF-4E71-AE80-22C30C4E7E5C}">
      <formula1>0</formula1>
      <formula2>10</formula2>
    </dataValidation>
    <dataValidation type="decimal" allowBlank="1" showInputMessage="1" showErrorMessage="1" promptTitle="Use 0–10 comparable score only" prompt="Enter NRS 0–10, PAINAD total 0–10, or an approved converted 0–10 equivalent. Do not enter raw Abbey/VDS values." sqref="F7:F306" xr:uid="{CD922914-499E-4638-97A4-BEB876C7F505}">
      <formula1>0</formula1>
      <formula2>10</formula2>
    </dataValidation>
    <dataValidation type="list" allowBlank="1" showInputMessage="1" showErrorMessage="1" sqref="L7" xr:uid="{AFC5932B-33D8-4656-8025-1697F324E7CE}">
      <formula1>"Scheduled, PRN, Scheduled and PRN"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6C81CB15-C8FE-4C85-A325-AC71AE9AFDAF}">
          <x14:formula1>
            <xm:f>Lookups!$C$4:$C$8</xm:f>
          </x14:formula1>
          <xm:sqref>B7:B306</xm:sqref>
        </x14:dataValidation>
        <x14:dataValidation type="list" allowBlank="1" showInputMessage="1" showErrorMessage="1" xr:uid="{2A2C42AB-E160-4D46-BDCF-A3F6AB56D3E3}">
          <x14:formula1>
            <xm:f>Lookups!$A$4:$A$5</xm:f>
          </x14:formula1>
          <xm:sqref>D7:D306 J7:J306 M7:N306 Q7:R306</xm:sqref>
        </x14:dataValidation>
        <x14:dataValidation type="list" allowBlank="1" showInputMessage="1" showErrorMessage="1" xr:uid="{4C63BE26-CA71-43C1-BF81-503AAA14EE54}">
          <x14:formula1>
            <xm:f>Lookups!$E$4:$E$8</xm:f>
          </x14:formula1>
          <xm:sqref>E7:E306</xm:sqref>
        </x14:dataValidation>
        <x14:dataValidation type="list" allowBlank="1" showInputMessage="1" showErrorMessage="1" xr:uid="{3B93DC26-1CDF-4C17-852D-A983AEBEEED3}">
          <x14:formula1>
            <xm:f>Lookups!$I$4:$I$14</xm:f>
          </x14:formula1>
          <xm:sqref>I7:I306</xm:sqref>
        </x14:dataValidation>
        <x14:dataValidation type="list" allowBlank="1" showInputMessage="1" showErrorMessage="1" xr:uid="{E4D5114A-3FCA-42D6-8E2A-1FFAE8F01195}">
          <x14:formula1>
            <xm:f>Lookups!$G$4:$G$11</xm:f>
          </x14:formula1>
          <xm:sqref>L8:L306 K8:K306 K7</xm:sqref>
        </x14:dataValidation>
        <x14:dataValidation type="list" allowBlank="1" showInputMessage="1" showErrorMessage="1" xr:uid="{A0FF79CC-DF02-4D07-A59A-904B67CE325A}">
          <x14:formula1>
            <xm:f>Lookups!$K$4:$K$7</xm:f>
          </x14:formula1>
          <xm:sqref>P7:P306</xm:sqref>
        </x14:dataValidation>
        <x14:dataValidation type="list" allowBlank="1" showInputMessage="1" showErrorMessage="1" promptTitle="Why was this assessment done?" prompt="Choose Scheduled weekly for routine assessments, or Acute pain episode when new/worsening acute pain prompted the assessment." xr:uid="{7B6BC4CA-6C4E-4641-ABAD-A4557975AC9C}">
          <x14:formula1>
            <xm:f>Lookups!$S$4:$S$8</xm:f>
          </x14:formula1>
          <xm:sqref>G7:G306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6"/>
  <sheetViews>
    <sheetView showGridLines="0" topLeftCell="A9" workbookViewId="0"/>
  </sheetViews>
  <sheetFormatPr defaultRowHeight="14.45"/>
  <cols>
    <col min="1" max="1" width="91.42578125" customWidth="1"/>
  </cols>
  <sheetData>
    <row r="1" spans="1:1" ht="23.45">
      <c r="A1" s="1" t="s">
        <v>23</v>
      </c>
    </row>
    <row r="2" spans="1:1">
      <c r="A2" s="2"/>
    </row>
    <row r="3" spans="1:1" ht="17.45">
      <c r="A3" s="3" t="s">
        <v>24</v>
      </c>
    </row>
    <row r="4" spans="1:1">
      <c r="A4" s="2" t="s">
        <v>25</v>
      </c>
    </row>
    <row r="5" spans="1:1">
      <c r="A5" s="2"/>
    </row>
    <row r="6" spans="1:1" ht="17.45">
      <c r="A6" s="3" t="s">
        <v>26</v>
      </c>
    </row>
    <row r="7" spans="1:1">
      <c r="A7" s="4" t="s">
        <v>27</v>
      </c>
    </row>
    <row r="8" spans="1:1" ht="28.9">
      <c r="A8" s="4" t="s">
        <v>28</v>
      </c>
    </row>
    <row r="9" spans="1:1">
      <c r="A9" s="4" t="s">
        <v>29</v>
      </c>
    </row>
    <row r="10" spans="1:1">
      <c r="A10" s="4" t="s">
        <v>30</v>
      </c>
    </row>
    <row r="11" spans="1:1">
      <c r="A11" s="4" t="s">
        <v>31</v>
      </c>
    </row>
    <row r="12" spans="1:1">
      <c r="A12" s="4" t="s">
        <v>32</v>
      </c>
    </row>
    <row r="13" spans="1:1" ht="28.9">
      <c r="A13" s="4" t="s">
        <v>33</v>
      </c>
    </row>
    <row r="14" spans="1:1" ht="28.9">
      <c r="A14" s="4" t="s">
        <v>34</v>
      </c>
    </row>
    <row r="15" spans="1:1" ht="17.45">
      <c r="A15" s="5" t="s">
        <v>35</v>
      </c>
    </row>
    <row r="16" spans="1:1" ht="43.15">
      <c r="A16" s="4" t="s">
        <v>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showGridLines="0" workbookViewId="0"/>
  </sheetViews>
  <sheetFormatPr defaultRowHeight="14.45"/>
  <cols>
    <col min="1" max="1" width="38" customWidth="1"/>
    <col min="2" max="2" width="18" customWidth="1"/>
    <col min="3" max="3" width="90" customWidth="1"/>
  </cols>
  <sheetData>
    <row r="1" spans="1:3" ht="21">
      <c r="A1" s="6" t="s">
        <v>37</v>
      </c>
      <c r="B1" s="2"/>
      <c r="C1" s="2"/>
    </row>
    <row r="2" spans="1:3">
      <c r="A2" s="7" t="s">
        <v>38</v>
      </c>
      <c r="B2" s="7" t="s">
        <v>39</v>
      </c>
      <c r="C2" s="7" t="s">
        <v>40</v>
      </c>
    </row>
    <row r="3" spans="1:3">
      <c r="A3" s="8" t="s">
        <v>41</v>
      </c>
      <c r="B3" s="9" t="s">
        <v>42</v>
      </c>
      <c r="C3" s="4" t="s">
        <v>43</v>
      </c>
    </row>
    <row r="4" spans="1:3">
      <c r="A4" s="8" t="s">
        <v>44</v>
      </c>
      <c r="B4" s="9">
        <f>EDATE(B3,6)</f>
        <v>46407</v>
      </c>
      <c r="C4" s="4" t="s">
        <v>45</v>
      </c>
    </row>
    <row r="5" spans="1:3">
      <c r="A5" s="8" t="s">
        <v>46</v>
      </c>
      <c r="B5" s="10">
        <v>4</v>
      </c>
      <c r="C5" s="4" t="s">
        <v>47</v>
      </c>
    </row>
    <row r="6" spans="1:3">
      <c r="A6" s="8" t="s">
        <v>48</v>
      </c>
      <c r="B6" s="11">
        <v>0.2</v>
      </c>
      <c r="C6" s="4" t="s">
        <v>49</v>
      </c>
    </row>
    <row r="7" spans="1:3">
      <c r="A7" s="8" t="s">
        <v>50</v>
      </c>
      <c r="B7" s="10">
        <v>3</v>
      </c>
      <c r="C7" s="4" t="s">
        <v>51</v>
      </c>
    </row>
    <row r="8" spans="1:3">
      <c r="A8" s="8" t="s">
        <v>52</v>
      </c>
      <c r="B8" s="10">
        <v>7</v>
      </c>
      <c r="C8" s="4" t="s">
        <v>53</v>
      </c>
    </row>
    <row r="9" spans="1:3">
      <c r="A9" s="8" t="s">
        <v>54</v>
      </c>
      <c r="B9" s="10">
        <v>2</v>
      </c>
      <c r="C9" s="4" t="s">
        <v>55</v>
      </c>
    </row>
    <row r="10" spans="1:3">
      <c r="A10" s="8" t="s">
        <v>56</v>
      </c>
      <c r="B10" s="9" t="str">
        <f>B3</f>
        <v>2026-07-20</v>
      </c>
      <c r="C10" s="4" t="s">
        <v>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21"/>
  <sheetViews>
    <sheetView showGridLines="0" workbookViewId="0"/>
  </sheetViews>
  <sheetFormatPr defaultRowHeight="14.45"/>
  <cols>
    <col min="1" max="4" width="34" customWidth="1"/>
    <col min="5" max="5" width="22" customWidth="1"/>
    <col min="7" max="7" width="22" customWidth="1"/>
    <col min="9" max="9" width="22" customWidth="1"/>
    <col min="11" max="11" width="22" customWidth="1"/>
    <col min="13" max="15" width="25.7109375" customWidth="1"/>
    <col min="16" max="16" width="32.42578125" customWidth="1"/>
    <col min="17" max="17" width="38.140625" customWidth="1"/>
    <col min="19" max="19" width="28.5703125" customWidth="1"/>
    <col min="20" max="20" width="22.85546875" customWidth="1"/>
    <col min="21" max="21" width="41.85546875" customWidth="1"/>
  </cols>
  <sheetData>
    <row r="1" spans="1:21" ht="15" customHeight="1">
      <c r="A1" s="6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M1" s="38" t="s">
        <v>59</v>
      </c>
      <c r="N1" s="38"/>
      <c r="O1" s="38"/>
      <c r="P1" s="38"/>
      <c r="Q1" s="38"/>
      <c r="S1" s="38" t="s">
        <v>60</v>
      </c>
      <c r="T1" s="38"/>
      <c r="U1" s="38"/>
    </row>
    <row r="2" spans="1:2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21" ht="28.9">
      <c r="A3" s="7" t="s">
        <v>61</v>
      </c>
      <c r="B3" s="2"/>
      <c r="C3" s="7" t="s">
        <v>62</v>
      </c>
      <c r="D3" s="2"/>
      <c r="E3" s="7" t="s">
        <v>63</v>
      </c>
      <c r="F3" s="2"/>
      <c r="G3" s="7" t="s">
        <v>64</v>
      </c>
      <c r="H3" s="2"/>
      <c r="I3" s="7" t="s">
        <v>65</v>
      </c>
      <c r="J3" s="2"/>
      <c r="K3" s="7" t="s">
        <v>66</v>
      </c>
      <c r="M3" s="30" t="s">
        <v>67</v>
      </c>
      <c r="N3" s="30" t="s">
        <v>68</v>
      </c>
      <c r="O3" s="30" t="s">
        <v>69</v>
      </c>
      <c r="P3" s="30" t="s">
        <v>70</v>
      </c>
      <c r="Q3" s="30" t="s">
        <v>40</v>
      </c>
      <c r="S3" s="30" t="s">
        <v>9</v>
      </c>
      <c r="T3" s="30" t="s">
        <v>71</v>
      </c>
      <c r="U3" s="30" t="s">
        <v>72</v>
      </c>
    </row>
    <row r="4" spans="1:21">
      <c r="A4" s="2" t="s">
        <v>73</v>
      </c>
      <c r="B4" s="2"/>
      <c r="C4" s="2" t="s">
        <v>74</v>
      </c>
      <c r="D4" s="2"/>
      <c r="E4" s="2" t="s">
        <v>75</v>
      </c>
      <c r="F4" s="2"/>
      <c r="G4" s="2" t="s">
        <v>76</v>
      </c>
      <c r="H4" s="2"/>
      <c r="I4" s="2" t="s">
        <v>77</v>
      </c>
      <c r="J4" s="2"/>
      <c r="K4" s="2" t="s">
        <v>78</v>
      </c>
      <c r="M4" s="26" t="s">
        <v>75</v>
      </c>
      <c r="N4" s="26" t="s">
        <v>79</v>
      </c>
      <c r="O4" s="26" t="s">
        <v>73</v>
      </c>
      <c r="P4" s="26" t="s">
        <v>80</v>
      </c>
      <c r="Q4" s="26" t="s">
        <v>81</v>
      </c>
      <c r="S4" s="26" t="s">
        <v>82</v>
      </c>
      <c r="T4" s="26" t="s">
        <v>83</v>
      </c>
      <c r="U4" s="26" t="s">
        <v>84</v>
      </c>
    </row>
    <row r="5" spans="1:21" ht="28.9">
      <c r="A5" s="2" t="s">
        <v>83</v>
      </c>
      <c r="B5" s="2"/>
      <c r="C5" s="2" t="s">
        <v>85</v>
      </c>
      <c r="D5" s="2"/>
      <c r="E5" s="2" t="s">
        <v>86</v>
      </c>
      <c r="F5" s="2"/>
      <c r="G5" s="2" t="s">
        <v>87</v>
      </c>
      <c r="H5" s="2"/>
      <c r="I5" s="2" t="s">
        <v>88</v>
      </c>
      <c r="J5" s="2"/>
      <c r="K5" s="2" t="s">
        <v>89</v>
      </c>
      <c r="M5" s="26" t="s">
        <v>90</v>
      </c>
      <c r="N5" s="26" t="s">
        <v>79</v>
      </c>
      <c r="O5" s="26" t="s">
        <v>73</v>
      </c>
      <c r="P5" s="26" t="s">
        <v>91</v>
      </c>
      <c r="Q5" s="26" t="s">
        <v>92</v>
      </c>
      <c r="S5" s="26" t="s">
        <v>93</v>
      </c>
      <c r="T5" s="26" t="s">
        <v>73</v>
      </c>
      <c r="U5" s="26" t="s">
        <v>94</v>
      </c>
    </row>
    <row r="6" spans="1:21" ht="28.9">
      <c r="A6" s="2"/>
      <c r="B6" s="2"/>
      <c r="C6" s="2" t="s">
        <v>95</v>
      </c>
      <c r="D6" s="2"/>
      <c r="E6" s="2" t="s">
        <v>90</v>
      </c>
      <c r="F6" s="2"/>
      <c r="G6" s="2" t="s">
        <v>96</v>
      </c>
      <c r="H6" s="2"/>
      <c r="I6" s="2" t="s">
        <v>97</v>
      </c>
      <c r="J6" s="2"/>
      <c r="K6" s="2" t="s">
        <v>98</v>
      </c>
      <c r="M6" s="26" t="s">
        <v>86</v>
      </c>
      <c r="N6" s="26" t="s">
        <v>99</v>
      </c>
      <c r="O6" s="26" t="s">
        <v>100</v>
      </c>
      <c r="P6" s="26" t="s">
        <v>101</v>
      </c>
      <c r="Q6" s="26" t="s">
        <v>102</v>
      </c>
      <c r="S6" s="26" t="s">
        <v>103</v>
      </c>
      <c r="T6" s="26" t="s">
        <v>83</v>
      </c>
      <c r="U6" s="26" t="s">
        <v>104</v>
      </c>
    </row>
    <row r="7" spans="1:21" ht="28.9">
      <c r="A7" s="2"/>
      <c r="B7" s="2"/>
      <c r="C7" s="2" t="s">
        <v>105</v>
      </c>
      <c r="D7" s="2"/>
      <c r="E7" s="2" t="s">
        <v>106</v>
      </c>
      <c r="F7" s="2"/>
      <c r="G7" s="2" t="s">
        <v>107</v>
      </c>
      <c r="H7" s="2"/>
      <c r="I7" s="2" t="s">
        <v>108</v>
      </c>
      <c r="J7" s="2"/>
      <c r="K7" s="2" t="s">
        <v>109</v>
      </c>
      <c r="M7" s="26" t="s">
        <v>106</v>
      </c>
      <c r="N7" s="26" t="s">
        <v>110</v>
      </c>
      <c r="O7" s="26" t="s">
        <v>111</v>
      </c>
      <c r="P7" s="26" t="s">
        <v>101</v>
      </c>
      <c r="Q7" s="26" t="s">
        <v>112</v>
      </c>
      <c r="S7" s="26" t="s">
        <v>113</v>
      </c>
      <c r="T7" s="26" t="s">
        <v>83</v>
      </c>
      <c r="U7" s="26" t="s">
        <v>114</v>
      </c>
    </row>
    <row r="8" spans="1:21">
      <c r="A8" s="2"/>
      <c r="B8" s="2"/>
      <c r="C8" s="2" t="s">
        <v>115</v>
      </c>
      <c r="D8" s="2"/>
      <c r="E8" s="2" t="s">
        <v>116</v>
      </c>
      <c r="F8" s="2"/>
      <c r="G8" s="2" t="s">
        <v>117</v>
      </c>
      <c r="H8" s="2"/>
      <c r="I8" s="2" t="s">
        <v>118</v>
      </c>
      <c r="J8" s="2"/>
      <c r="K8" s="2"/>
      <c r="M8" s="26" t="s">
        <v>116</v>
      </c>
      <c r="N8" s="26" t="s">
        <v>119</v>
      </c>
      <c r="O8" s="26" t="s">
        <v>111</v>
      </c>
      <c r="P8" s="26" t="s">
        <v>101</v>
      </c>
      <c r="Q8" s="26" t="s">
        <v>120</v>
      </c>
      <c r="S8" s="26" t="s">
        <v>116</v>
      </c>
      <c r="T8" s="26" t="s">
        <v>83</v>
      </c>
      <c r="U8" s="26" t="s">
        <v>121</v>
      </c>
    </row>
    <row r="9" spans="1:21">
      <c r="A9" s="2"/>
      <c r="B9" s="2"/>
      <c r="C9" s="2"/>
      <c r="D9" s="2"/>
      <c r="E9" s="2"/>
      <c r="F9" s="2"/>
      <c r="G9" s="2" t="s">
        <v>122</v>
      </c>
      <c r="H9" s="2"/>
      <c r="I9" s="2" t="s">
        <v>123</v>
      </c>
      <c r="J9" s="2"/>
      <c r="K9" s="2"/>
    </row>
    <row r="10" spans="1:21">
      <c r="A10" s="2"/>
      <c r="B10" s="2"/>
      <c r="C10" s="2"/>
      <c r="D10" s="2"/>
      <c r="E10" s="2"/>
      <c r="F10" s="2"/>
      <c r="G10" s="2" t="s">
        <v>124</v>
      </c>
      <c r="H10" s="2"/>
      <c r="I10" s="2" t="s">
        <v>125</v>
      </c>
      <c r="J10" s="2"/>
      <c r="K10" s="2"/>
    </row>
    <row r="11" spans="1:21">
      <c r="A11" s="2"/>
      <c r="B11" s="2"/>
      <c r="C11" s="2"/>
      <c r="D11" s="2"/>
      <c r="E11" s="2"/>
      <c r="F11" s="2"/>
      <c r="G11" s="2" t="s">
        <v>116</v>
      </c>
      <c r="H11" s="2"/>
      <c r="I11" s="2" t="s">
        <v>126</v>
      </c>
      <c r="J11" s="2"/>
      <c r="K11" s="2"/>
    </row>
    <row r="12" spans="1:21">
      <c r="A12" s="2"/>
      <c r="B12" s="2"/>
      <c r="C12" s="2"/>
      <c r="D12" s="2"/>
      <c r="E12" s="2"/>
      <c r="F12" s="2"/>
      <c r="G12" s="2"/>
      <c r="H12" s="2"/>
      <c r="I12" s="2" t="s">
        <v>127</v>
      </c>
      <c r="J12" s="2"/>
      <c r="K12" s="2"/>
    </row>
    <row r="13" spans="1:21">
      <c r="A13" s="2"/>
      <c r="B13" s="2"/>
      <c r="C13" s="2"/>
      <c r="D13" s="2"/>
      <c r="E13" s="2"/>
      <c r="F13" s="2"/>
      <c r="G13" s="2"/>
      <c r="H13" s="2"/>
      <c r="I13" s="2" t="s">
        <v>128</v>
      </c>
      <c r="J13" s="2"/>
      <c r="K13" s="2"/>
    </row>
    <row r="14" spans="1:21">
      <c r="A14" s="2"/>
      <c r="B14" s="2"/>
      <c r="C14" s="2"/>
      <c r="D14" s="2"/>
      <c r="E14" s="2"/>
      <c r="F14" s="2"/>
      <c r="G14" s="2"/>
      <c r="H14" s="2"/>
      <c r="I14" s="2" t="s">
        <v>116</v>
      </c>
      <c r="J14" s="2"/>
      <c r="K14" s="2"/>
    </row>
    <row r="15" spans="1:21" ht="17.45">
      <c r="A15" s="3" t="s">
        <v>129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21">
      <c r="A16" s="12" t="s">
        <v>130</v>
      </c>
      <c r="B16" s="12" t="s">
        <v>131</v>
      </c>
      <c r="C16" s="12" t="s">
        <v>132</v>
      </c>
      <c r="D16" s="12" t="s">
        <v>133</v>
      </c>
      <c r="E16" s="2"/>
      <c r="F16" s="2"/>
      <c r="G16" s="2"/>
      <c r="H16" s="2"/>
      <c r="I16" s="2"/>
      <c r="J16" s="2"/>
      <c r="K16" s="2"/>
    </row>
    <row r="17" spans="1:4" ht="28.9">
      <c r="A17" s="13" t="s">
        <v>134</v>
      </c>
      <c r="B17" s="13" t="s">
        <v>135</v>
      </c>
      <c r="C17" s="13" t="s">
        <v>136</v>
      </c>
      <c r="D17" s="13" t="s">
        <v>137</v>
      </c>
    </row>
    <row r="18" spans="1:4">
      <c r="A18" s="13" t="s">
        <v>138</v>
      </c>
      <c r="B18" s="13" t="s">
        <v>139</v>
      </c>
      <c r="C18" s="13" t="s">
        <v>140</v>
      </c>
      <c r="D18" s="13" t="s">
        <v>141</v>
      </c>
    </row>
    <row r="19" spans="1:4" ht="28.9">
      <c r="A19" s="13" t="s">
        <v>142</v>
      </c>
      <c r="B19" s="13" t="s">
        <v>143</v>
      </c>
      <c r="C19" s="13" t="s">
        <v>144</v>
      </c>
      <c r="D19" s="13" t="s">
        <v>145</v>
      </c>
    </row>
    <row r="20" spans="1:4" ht="28.9">
      <c r="A20" s="13" t="s">
        <v>146</v>
      </c>
      <c r="B20" s="13" t="s">
        <v>76</v>
      </c>
      <c r="C20" s="13" t="s">
        <v>147</v>
      </c>
      <c r="D20" s="13" t="s">
        <v>148</v>
      </c>
    </row>
    <row r="21" spans="1:4">
      <c r="A21" s="13" t="s">
        <v>149</v>
      </c>
      <c r="B21" s="13" t="s">
        <v>150</v>
      </c>
      <c r="C21" s="13" t="s">
        <v>151</v>
      </c>
      <c r="D21" s="13" t="s">
        <v>152</v>
      </c>
    </row>
  </sheetData>
  <mergeCells count="2">
    <mergeCell ref="M1:Q1"/>
    <mergeCell ref="S1:U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08080"/>
  </sheetPr>
  <dimension ref="A1:AM301"/>
  <sheetViews>
    <sheetView showGridLines="0" workbookViewId="0">
      <pane ySplit="1" topLeftCell="A2" activePane="bottomLeft" state="frozen"/>
      <selection pane="bottomLeft" activeCell="D2" sqref="D2"/>
    </sheetView>
  </sheetViews>
  <sheetFormatPr defaultRowHeight="14.45"/>
  <cols>
    <col min="1" max="1" width="15" customWidth="1"/>
    <col min="2" max="3" width="14" customWidth="1"/>
    <col min="4" max="5" width="17" customWidth="1"/>
    <col min="6" max="6" width="23" customWidth="1"/>
    <col min="7" max="7" width="17" customWidth="1"/>
    <col min="8" max="8" width="31" customWidth="1"/>
    <col min="9" max="9" width="24" customWidth="1"/>
    <col min="10" max="10" width="32" customWidth="1"/>
    <col min="11" max="11" width="28" customWidth="1"/>
    <col min="12" max="12" width="32" customWidth="1"/>
    <col min="13" max="13" width="28" customWidth="1"/>
    <col min="14" max="14" width="26" customWidth="1"/>
    <col min="15" max="15" width="23" customWidth="1"/>
    <col min="16" max="16" width="15" customWidth="1"/>
    <col min="17" max="17" width="21" customWidth="1"/>
    <col min="18" max="18" width="28" customWidth="1"/>
    <col min="19" max="19" width="19" customWidth="1"/>
    <col min="20" max="20" width="18" customWidth="1"/>
    <col min="21" max="21" width="17" customWidth="1"/>
    <col min="22" max="22" width="16" customWidth="1"/>
    <col min="23" max="23" width="14" customWidth="1"/>
    <col min="24" max="24" width="19" customWidth="1"/>
    <col min="25" max="25" width="26" customWidth="1"/>
    <col min="26" max="26" width="16" customWidth="1"/>
    <col min="27" max="27" width="20" customWidth="1"/>
    <col min="28" max="28" width="29" customWidth="1"/>
    <col min="29" max="29" width="22" customWidth="1"/>
    <col min="30" max="30" width="15" customWidth="1"/>
    <col min="31" max="31" width="22" customWidth="1"/>
    <col min="32" max="32" width="32" customWidth="1"/>
    <col min="33" max="33" width="16" customWidth="1"/>
    <col min="34" max="34" width="22" customWidth="1"/>
    <col min="35" max="36" width="32" customWidth="1"/>
    <col min="37" max="37" width="20" customWidth="1"/>
    <col min="38" max="38" width="26" customWidth="1"/>
    <col min="39" max="39" width="34.28515625" style="26" customWidth="1"/>
  </cols>
  <sheetData>
    <row r="1" spans="1:39" ht="43.15">
      <c r="A1" s="14" t="s">
        <v>153</v>
      </c>
      <c r="B1" s="14" t="s">
        <v>3</v>
      </c>
      <c r="C1" s="14" t="s">
        <v>4</v>
      </c>
      <c r="D1" s="14" t="s">
        <v>154</v>
      </c>
      <c r="E1" s="14" t="s">
        <v>155</v>
      </c>
      <c r="F1" s="14" t="s">
        <v>156</v>
      </c>
      <c r="G1" s="14" t="s">
        <v>157</v>
      </c>
      <c r="H1" s="14" t="s">
        <v>158</v>
      </c>
      <c r="I1" s="14" t="s">
        <v>159</v>
      </c>
      <c r="J1" s="14" t="s">
        <v>160</v>
      </c>
      <c r="K1" s="14" t="s">
        <v>161</v>
      </c>
      <c r="L1" s="14" t="s">
        <v>162</v>
      </c>
      <c r="M1" s="14" t="s">
        <v>163</v>
      </c>
      <c r="N1" s="14" t="s">
        <v>164</v>
      </c>
      <c r="O1" s="14" t="s">
        <v>165</v>
      </c>
      <c r="P1" s="14" t="s">
        <v>166</v>
      </c>
      <c r="Q1" s="14" t="s">
        <v>167</v>
      </c>
      <c r="R1" s="14" t="s">
        <v>10</v>
      </c>
      <c r="S1" s="14" t="s">
        <v>11</v>
      </c>
      <c r="T1" s="14" t="s">
        <v>12</v>
      </c>
      <c r="U1" s="14" t="s">
        <v>13</v>
      </c>
      <c r="V1" s="14" t="s">
        <v>15</v>
      </c>
      <c r="W1" s="14" t="s">
        <v>168</v>
      </c>
      <c r="X1" s="14" t="s">
        <v>17</v>
      </c>
      <c r="Y1" s="14" t="s">
        <v>169</v>
      </c>
      <c r="Z1" s="14" t="s">
        <v>170</v>
      </c>
      <c r="AA1" s="14" t="s">
        <v>171</v>
      </c>
      <c r="AB1" s="14" t="s">
        <v>172</v>
      </c>
      <c r="AC1" s="14" t="s">
        <v>173</v>
      </c>
      <c r="AD1" s="14" t="s">
        <v>174</v>
      </c>
      <c r="AE1" s="14" t="s">
        <v>175</v>
      </c>
      <c r="AF1" s="14" t="s">
        <v>176</v>
      </c>
      <c r="AG1" s="14" t="s">
        <v>177</v>
      </c>
      <c r="AH1" s="14" t="s">
        <v>178</v>
      </c>
      <c r="AI1" s="14" t="s">
        <v>179</v>
      </c>
      <c r="AJ1" s="14" t="s">
        <v>180</v>
      </c>
      <c r="AK1" s="14" t="s">
        <v>181</v>
      </c>
      <c r="AL1" s="14" t="s">
        <v>182</v>
      </c>
      <c r="AM1" s="14" t="s">
        <v>40</v>
      </c>
    </row>
    <row r="2" spans="1:39">
      <c r="A2" s="15" t="str">
        <f>IF(B2="","",TEXT(D2,"yyyymmdd")&amp;"-"&amp;B2)</f>
        <v/>
      </c>
      <c r="B2" s="10" t="str">
        <f>IF('Quick Entry'!A7="","",'Quick Entry'!A7)</f>
        <v/>
      </c>
      <c r="C2" s="10" t="str">
        <f>IF('Quick Entry'!B7="","",'Quick Entry'!B7)</f>
        <v/>
      </c>
      <c r="D2" s="9" t="str">
        <f>IF('Quick Entry'!C7="","",'Quick Entry'!C7)</f>
        <v/>
      </c>
      <c r="E2" s="10"/>
      <c r="F2" s="10" t="str">
        <f>IF('Quick Entry'!D7="","",'Quick Entry'!D7)</f>
        <v/>
      </c>
      <c r="G2" s="10" t="str">
        <f>IF('Quick Entry'!E7="","",'Quick Entry'!E7)</f>
        <v/>
      </c>
      <c r="H2" s="10" t="str">
        <f>IF('Quick Entry'!F7="","",'Quick Entry'!F7)</f>
        <v/>
      </c>
      <c r="I2" s="10"/>
      <c r="J2" s="10"/>
      <c r="K2" s="10"/>
      <c r="L2" s="10"/>
      <c r="M2" s="10"/>
      <c r="N2" s="15" t="str">
        <f>IF(COUNTA(I2:M2)=0,"",SUM(I2:M2))</f>
        <v/>
      </c>
      <c r="O2" s="15" t="str">
        <f>IF(H2&lt;&gt;"",H2,IF(N2&lt;&gt;"",N2,""))</f>
        <v/>
      </c>
      <c r="P2" s="15" t="str">
        <f>IF(O2="","",IF(O2&gt;=Settings!$B$5,"Moderate/severe","None/low"))</f>
        <v/>
      </c>
      <c r="Q2" s="10" t="str">
        <f>IF('Quick Entry'!G7="","",IF(OR('Quick Entry'!G7="Acute pain episode",'Quick Entry'!G7="Yes"),"Yes","No"))</f>
        <v/>
      </c>
      <c r="R2" s="10" t="str">
        <f>IF('Quick Entry'!H7="","",'Quick Entry'!H7)</f>
        <v/>
      </c>
      <c r="S2" s="10" t="str">
        <f>IF('Quick Entry'!I7="","",'Quick Entry'!I7)</f>
        <v/>
      </c>
      <c r="T2" s="10" t="str">
        <f>IF('Quick Entry'!J7="","",'Quick Entry'!J7)</f>
        <v/>
      </c>
      <c r="U2" s="10" t="str">
        <f>IF('Quick Entry'!K7="","",'Quick Entry'!K7)</f>
        <v/>
      </c>
      <c r="V2" s="10" t="str">
        <f>IF('Quick Entry'!M7="","",'Quick Entry'!M7)</f>
        <v/>
      </c>
      <c r="W2" s="10"/>
      <c r="X2" s="9" t="str">
        <f>IF('Quick Entry'!O7="","",'Quick Entry'!O7)</f>
        <v/>
      </c>
      <c r="Y2" s="9"/>
      <c r="Z2" s="15" t="str">
        <f ca="1">IF(AND(V2="Yes",X2&lt;&gt;""),MAX(0,TODAY()-X2+1),"")</f>
        <v/>
      </c>
      <c r="AA2" s="15" t="str">
        <f>IF(V2&lt;&gt;"Yes","Not needed",IF(Q2&lt;&gt;"Yes","Review per policy",IF(Z2&gt;Settings!$B$8,"Escalate review",IF(Z2&gt;Settings!$B$7,"Review due","Not needed"))))</f>
        <v>Not needed</v>
      </c>
      <c r="AB2" s="10"/>
      <c r="AC2" s="10" t="str">
        <f>IF('Quick Entry'!P7="","",'Quick Entry'!P7)</f>
        <v/>
      </c>
      <c r="AD2" s="15" t="str">
        <f>IF(AC2="","",IF(LEFT(AC2,1)*1&gt;=Settings!$B$9,"Sedation review",""))</f>
        <v/>
      </c>
      <c r="AE2" s="10"/>
      <c r="AF2" s="10"/>
      <c r="AG2" s="9"/>
      <c r="AH2" s="10" t="str">
        <f>IF('Quick Entry'!Q7="","",'Quick Entry'!Q7)</f>
        <v/>
      </c>
      <c r="AI2" s="10" t="str">
        <f>IF('Quick Entry'!S7="","",'Quick Entry'!S7)</f>
        <v/>
      </c>
      <c r="AJ2" s="15" t="str">
        <f>IF(AND(O2&lt;&gt;"",AI2&lt;&gt;""),O2-AI2,"")</f>
        <v/>
      </c>
      <c r="AK2" s="10"/>
      <c r="AL2" s="10"/>
      <c r="AM2" s="29" t="str">
        <f>IF('Quick Entry'!T7="","",'Quick Entry'!T7)</f>
        <v/>
      </c>
    </row>
    <row r="3" spans="1:39">
      <c r="A3" s="15" t="str">
        <f t="shared" ref="A3:A66" si="0">IF(B3="","",TEXT(D3,"yyyymmdd")&amp;"-"&amp;B3)</f>
        <v/>
      </c>
      <c r="B3" s="10" t="str">
        <f>IF('Quick Entry'!A8="","",'Quick Entry'!A8)</f>
        <v/>
      </c>
      <c r="C3" s="10" t="str">
        <f>IF('Quick Entry'!B8="","",'Quick Entry'!B8)</f>
        <v/>
      </c>
      <c r="D3" s="9" t="str">
        <f>IF('Quick Entry'!C8="","",'Quick Entry'!C8)</f>
        <v/>
      </c>
      <c r="E3" s="10"/>
      <c r="F3" s="10" t="str">
        <f>IF('Quick Entry'!D8="","",'Quick Entry'!D8)</f>
        <v/>
      </c>
      <c r="G3" s="10" t="str">
        <f>IF('Quick Entry'!E8="","",'Quick Entry'!E8)</f>
        <v/>
      </c>
      <c r="H3" s="10" t="str">
        <f>IF('Quick Entry'!F8="","",'Quick Entry'!F8)</f>
        <v/>
      </c>
      <c r="I3" s="10"/>
      <c r="J3" s="10"/>
      <c r="K3" s="10"/>
      <c r="L3" s="10"/>
      <c r="M3" s="10"/>
      <c r="N3" s="15" t="str">
        <f t="shared" ref="N3:N66" si="1">IF(COUNTA(I3:M3)=0,"",SUM(I3:M3))</f>
        <v/>
      </c>
      <c r="O3" s="15" t="str">
        <f t="shared" ref="O3:O66" si="2">IF(H3&lt;&gt;"",H3,IF(N3&lt;&gt;"",N3,""))</f>
        <v/>
      </c>
      <c r="P3" s="15" t="str">
        <f>IF(O3="","",IF(O3&gt;=Settings!$B$5,"Moderate/severe","None/low"))</f>
        <v/>
      </c>
      <c r="Q3" s="10" t="str">
        <f>IF('Quick Entry'!G8="","",IF(OR('Quick Entry'!G8="Acute pain episode",'Quick Entry'!G8="Yes"),"Yes","No"))</f>
        <v/>
      </c>
      <c r="R3" s="10" t="str">
        <f>IF('Quick Entry'!H8="","",'Quick Entry'!H8)</f>
        <v/>
      </c>
      <c r="S3" s="10" t="str">
        <f>IF('Quick Entry'!I8="","",'Quick Entry'!I8)</f>
        <v/>
      </c>
      <c r="T3" s="10" t="str">
        <f>IF('Quick Entry'!J8="","",'Quick Entry'!J8)</f>
        <v/>
      </c>
      <c r="U3" s="10" t="str">
        <f>IF('Quick Entry'!K8="","",'Quick Entry'!K8)</f>
        <v/>
      </c>
      <c r="V3" s="10" t="str">
        <f>IF('Quick Entry'!M8="","",'Quick Entry'!M8)</f>
        <v/>
      </c>
      <c r="W3" s="10"/>
      <c r="X3" s="9" t="str">
        <f>IF('Quick Entry'!O8="","",'Quick Entry'!O8)</f>
        <v/>
      </c>
      <c r="Y3" s="9"/>
      <c r="Z3" s="15" t="str">
        <f t="shared" ref="Z3:Z66" ca="1" si="3">IF(AND(V3="Yes",X3&lt;&gt;""),MAX(0,TODAY()-X3+1),"")</f>
        <v/>
      </c>
      <c r="AA3" s="15" t="str">
        <f>IF(V3&lt;&gt;"Yes","Not needed",IF(Q3&lt;&gt;"Yes","Review per policy",IF(Z3&gt;Settings!$B$8,"Escalate review",IF(Z3&gt;Settings!$B$7,"Review due","Not needed"))))</f>
        <v>Not needed</v>
      </c>
      <c r="AB3" s="10"/>
      <c r="AC3" s="10" t="str">
        <f>IF('Quick Entry'!P8="","",'Quick Entry'!P8)</f>
        <v/>
      </c>
      <c r="AD3" s="15" t="str">
        <f>IF(AC3="","",IF(LEFT(AC3,1)*1&gt;=Settings!$B$9,"Sedation review",""))</f>
        <v/>
      </c>
      <c r="AE3" s="10"/>
      <c r="AF3" s="10"/>
      <c r="AG3" s="9"/>
      <c r="AH3" s="10" t="str">
        <f>IF('Quick Entry'!Q8="","",'Quick Entry'!Q8)</f>
        <v/>
      </c>
      <c r="AI3" s="10" t="str">
        <f>IF('Quick Entry'!S8="","",'Quick Entry'!S8)</f>
        <v/>
      </c>
      <c r="AJ3" s="15" t="str">
        <f t="shared" ref="AJ3:AJ66" si="4">IF(AND(O3&lt;&gt;"",AI3&lt;&gt;""),O3-AI3,"")</f>
        <v/>
      </c>
      <c r="AK3" s="10"/>
      <c r="AL3" s="10"/>
      <c r="AM3" s="29" t="str">
        <f>IF('Quick Entry'!T8="","",'Quick Entry'!T8)</f>
        <v/>
      </c>
    </row>
    <row r="4" spans="1:39">
      <c r="A4" s="15" t="str">
        <f t="shared" si="0"/>
        <v/>
      </c>
      <c r="B4" s="10" t="str">
        <f>IF('Quick Entry'!A9="","",'Quick Entry'!A9)</f>
        <v/>
      </c>
      <c r="C4" s="10" t="str">
        <f>IF('Quick Entry'!B9="","",'Quick Entry'!B9)</f>
        <v/>
      </c>
      <c r="D4" s="9" t="str">
        <f>IF('Quick Entry'!C9="","",'Quick Entry'!C9)</f>
        <v/>
      </c>
      <c r="E4" s="10"/>
      <c r="F4" s="10" t="str">
        <f>IF('Quick Entry'!D9="","",'Quick Entry'!D9)</f>
        <v/>
      </c>
      <c r="G4" s="10" t="str">
        <f>IF('Quick Entry'!E9="","",'Quick Entry'!E9)</f>
        <v/>
      </c>
      <c r="H4" s="10" t="str">
        <f>IF('Quick Entry'!F9="","",'Quick Entry'!F9)</f>
        <v/>
      </c>
      <c r="I4" s="10"/>
      <c r="J4" s="10"/>
      <c r="K4" s="10"/>
      <c r="L4" s="10"/>
      <c r="M4" s="10"/>
      <c r="N4" s="15" t="str">
        <f t="shared" si="1"/>
        <v/>
      </c>
      <c r="O4" s="15" t="str">
        <f t="shared" si="2"/>
        <v/>
      </c>
      <c r="P4" s="15" t="str">
        <f>IF(O4="","",IF(O4&gt;=Settings!$B$5,"Moderate/severe","None/low"))</f>
        <v/>
      </c>
      <c r="Q4" s="10" t="str">
        <f>IF('Quick Entry'!G9="","",IF(OR('Quick Entry'!G9="Acute pain episode",'Quick Entry'!G9="Yes"),"Yes","No"))</f>
        <v/>
      </c>
      <c r="R4" s="10" t="str">
        <f>IF('Quick Entry'!H9="","",'Quick Entry'!H9)</f>
        <v/>
      </c>
      <c r="S4" s="10" t="str">
        <f>IF('Quick Entry'!I9="","",'Quick Entry'!I9)</f>
        <v/>
      </c>
      <c r="T4" s="10" t="str">
        <f>IF('Quick Entry'!J9="","",'Quick Entry'!J9)</f>
        <v/>
      </c>
      <c r="U4" s="10" t="str">
        <f>IF('Quick Entry'!K9="","",'Quick Entry'!K9)</f>
        <v/>
      </c>
      <c r="V4" s="10" t="str">
        <f>IF('Quick Entry'!M9="","",'Quick Entry'!M9)</f>
        <v/>
      </c>
      <c r="W4" s="10"/>
      <c r="X4" s="9" t="str">
        <f>IF('Quick Entry'!O9="","",'Quick Entry'!O9)</f>
        <v/>
      </c>
      <c r="Y4" s="9"/>
      <c r="Z4" s="15" t="str">
        <f t="shared" ca="1" si="3"/>
        <v/>
      </c>
      <c r="AA4" s="15" t="str">
        <f>IF(V4&lt;&gt;"Yes","Not needed",IF(Q4&lt;&gt;"Yes","Review per policy",IF(Z4&gt;Settings!$B$8,"Escalate review",IF(Z4&gt;Settings!$B$7,"Review due","Not needed"))))</f>
        <v>Not needed</v>
      </c>
      <c r="AB4" s="10"/>
      <c r="AC4" s="10" t="str">
        <f>IF('Quick Entry'!P9="","",'Quick Entry'!P9)</f>
        <v/>
      </c>
      <c r="AD4" s="15" t="str">
        <f>IF(AC4="","",IF(LEFT(AC4,1)*1&gt;=Settings!$B$9,"Sedation review",""))</f>
        <v/>
      </c>
      <c r="AE4" s="10"/>
      <c r="AF4" s="10"/>
      <c r="AG4" s="9"/>
      <c r="AH4" s="10" t="str">
        <f>IF('Quick Entry'!Q9="","",'Quick Entry'!Q9)</f>
        <v/>
      </c>
      <c r="AI4" s="10" t="str">
        <f>IF('Quick Entry'!S9="","",'Quick Entry'!S9)</f>
        <v/>
      </c>
      <c r="AJ4" s="15" t="str">
        <f t="shared" si="4"/>
        <v/>
      </c>
      <c r="AK4" s="10"/>
      <c r="AL4" s="10"/>
      <c r="AM4" s="29" t="str">
        <f>IF('Quick Entry'!T9="","",'Quick Entry'!T9)</f>
        <v/>
      </c>
    </row>
    <row r="5" spans="1:39">
      <c r="A5" s="15" t="str">
        <f t="shared" si="0"/>
        <v/>
      </c>
      <c r="B5" s="10" t="str">
        <f>IF('Quick Entry'!A10="","",'Quick Entry'!A10)</f>
        <v/>
      </c>
      <c r="C5" s="10" t="str">
        <f>IF('Quick Entry'!B10="","",'Quick Entry'!B10)</f>
        <v/>
      </c>
      <c r="D5" s="9" t="str">
        <f>IF('Quick Entry'!C10="","",'Quick Entry'!C10)</f>
        <v/>
      </c>
      <c r="E5" s="10"/>
      <c r="F5" s="10" t="str">
        <f>IF('Quick Entry'!D10="","",'Quick Entry'!D10)</f>
        <v/>
      </c>
      <c r="G5" s="10" t="str">
        <f>IF('Quick Entry'!E10="","",'Quick Entry'!E10)</f>
        <v/>
      </c>
      <c r="H5" s="10" t="str">
        <f>IF('Quick Entry'!F10="","",'Quick Entry'!F10)</f>
        <v/>
      </c>
      <c r="I5" s="10"/>
      <c r="J5" s="10"/>
      <c r="K5" s="10"/>
      <c r="L5" s="10"/>
      <c r="M5" s="10"/>
      <c r="N5" s="15" t="str">
        <f t="shared" si="1"/>
        <v/>
      </c>
      <c r="O5" s="15" t="str">
        <f t="shared" si="2"/>
        <v/>
      </c>
      <c r="P5" s="15" t="str">
        <f>IF(O5="","",IF(O5&gt;=Settings!$B$5,"Moderate/severe","None/low"))</f>
        <v/>
      </c>
      <c r="Q5" s="10" t="str">
        <f>IF('Quick Entry'!G10="","",IF(OR('Quick Entry'!G10="Acute pain episode",'Quick Entry'!G10="Yes"),"Yes","No"))</f>
        <v/>
      </c>
      <c r="R5" s="10" t="str">
        <f>IF('Quick Entry'!H10="","",'Quick Entry'!H10)</f>
        <v/>
      </c>
      <c r="S5" s="10" t="str">
        <f>IF('Quick Entry'!I10="","",'Quick Entry'!I10)</f>
        <v/>
      </c>
      <c r="T5" s="10" t="str">
        <f>IF('Quick Entry'!J10="","",'Quick Entry'!J10)</f>
        <v/>
      </c>
      <c r="U5" s="10" t="str">
        <f>IF('Quick Entry'!K10="","",'Quick Entry'!K10)</f>
        <v/>
      </c>
      <c r="V5" s="10" t="str">
        <f>IF('Quick Entry'!M10="","",'Quick Entry'!M10)</f>
        <v/>
      </c>
      <c r="W5" s="10"/>
      <c r="X5" s="9" t="str">
        <f>IF('Quick Entry'!O10="","",'Quick Entry'!O10)</f>
        <v/>
      </c>
      <c r="Y5" s="9"/>
      <c r="Z5" s="15" t="str">
        <f t="shared" ca="1" si="3"/>
        <v/>
      </c>
      <c r="AA5" s="15" t="str">
        <f>IF(V5&lt;&gt;"Yes","Not needed",IF(Q5&lt;&gt;"Yes","Review per policy",IF(Z5&gt;Settings!$B$8,"Escalate review",IF(Z5&gt;Settings!$B$7,"Review due","Not needed"))))</f>
        <v>Not needed</v>
      </c>
      <c r="AB5" s="10"/>
      <c r="AC5" s="10" t="str">
        <f>IF('Quick Entry'!P10="","",'Quick Entry'!P10)</f>
        <v/>
      </c>
      <c r="AD5" s="15" t="str">
        <f>IF(AC5="","",IF(LEFT(AC5,1)*1&gt;=Settings!$B$9,"Sedation review",""))</f>
        <v/>
      </c>
      <c r="AE5" s="10"/>
      <c r="AF5" s="10"/>
      <c r="AG5" s="9"/>
      <c r="AH5" s="10" t="str">
        <f>IF('Quick Entry'!Q10="","",'Quick Entry'!Q10)</f>
        <v/>
      </c>
      <c r="AI5" s="10" t="str">
        <f>IF('Quick Entry'!S10="","",'Quick Entry'!S10)</f>
        <v/>
      </c>
      <c r="AJ5" s="15" t="str">
        <f t="shared" si="4"/>
        <v/>
      </c>
      <c r="AK5" s="10"/>
      <c r="AL5" s="10"/>
      <c r="AM5" s="29" t="str">
        <f>IF('Quick Entry'!T10="","",'Quick Entry'!T10)</f>
        <v/>
      </c>
    </row>
    <row r="6" spans="1:39">
      <c r="A6" s="15" t="str">
        <f t="shared" si="0"/>
        <v/>
      </c>
      <c r="B6" s="10" t="str">
        <f>IF('Quick Entry'!A11="","",'Quick Entry'!A11)</f>
        <v/>
      </c>
      <c r="C6" s="10" t="str">
        <f>IF('Quick Entry'!B11="","",'Quick Entry'!B11)</f>
        <v/>
      </c>
      <c r="D6" s="9" t="str">
        <f>IF('Quick Entry'!C11="","",'Quick Entry'!C11)</f>
        <v/>
      </c>
      <c r="E6" s="10"/>
      <c r="F6" s="10" t="str">
        <f>IF('Quick Entry'!D11="","",'Quick Entry'!D11)</f>
        <v/>
      </c>
      <c r="G6" s="10" t="str">
        <f>IF('Quick Entry'!E11="","",'Quick Entry'!E11)</f>
        <v/>
      </c>
      <c r="H6" s="10" t="str">
        <f>IF('Quick Entry'!F11="","",'Quick Entry'!F11)</f>
        <v/>
      </c>
      <c r="I6" s="10"/>
      <c r="J6" s="10"/>
      <c r="K6" s="10"/>
      <c r="L6" s="10"/>
      <c r="M6" s="10"/>
      <c r="N6" s="15" t="str">
        <f t="shared" si="1"/>
        <v/>
      </c>
      <c r="O6" s="15" t="str">
        <f t="shared" si="2"/>
        <v/>
      </c>
      <c r="P6" s="15" t="str">
        <f>IF(O6="","",IF(O6&gt;=Settings!$B$5,"Moderate/severe","None/low"))</f>
        <v/>
      </c>
      <c r="Q6" s="10" t="str">
        <f>IF('Quick Entry'!G11="","",IF(OR('Quick Entry'!G11="Acute pain episode",'Quick Entry'!G11="Yes"),"Yes","No"))</f>
        <v/>
      </c>
      <c r="R6" s="10" t="str">
        <f>IF('Quick Entry'!H11="","",'Quick Entry'!H11)</f>
        <v/>
      </c>
      <c r="S6" s="10" t="str">
        <f>IF('Quick Entry'!I11="","",'Quick Entry'!I11)</f>
        <v/>
      </c>
      <c r="T6" s="10" t="str">
        <f>IF('Quick Entry'!J11="","",'Quick Entry'!J11)</f>
        <v/>
      </c>
      <c r="U6" s="10" t="str">
        <f>IF('Quick Entry'!K11="","",'Quick Entry'!K11)</f>
        <v/>
      </c>
      <c r="V6" s="10" t="str">
        <f>IF('Quick Entry'!M11="","",'Quick Entry'!M11)</f>
        <v/>
      </c>
      <c r="W6" s="10"/>
      <c r="X6" s="9" t="str">
        <f>IF('Quick Entry'!O11="","",'Quick Entry'!O11)</f>
        <v/>
      </c>
      <c r="Y6" s="9"/>
      <c r="Z6" s="15" t="str">
        <f t="shared" ca="1" si="3"/>
        <v/>
      </c>
      <c r="AA6" s="15" t="str">
        <f>IF(V6&lt;&gt;"Yes","Not needed",IF(Q6&lt;&gt;"Yes","Review per policy",IF(Z6&gt;Settings!$B$8,"Escalate review",IF(Z6&gt;Settings!$B$7,"Review due","Not needed"))))</f>
        <v>Not needed</v>
      </c>
      <c r="AB6" s="10"/>
      <c r="AC6" s="10" t="str">
        <f>IF('Quick Entry'!P11="","",'Quick Entry'!P11)</f>
        <v/>
      </c>
      <c r="AD6" s="15" t="str">
        <f>IF(AC6="","",IF(LEFT(AC6,1)*1&gt;=Settings!$B$9,"Sedation review",""))</f>
        <v/>
      </c>
      <c r="AE6" s="10"/>
      <c r="AF6" s="10"/>
      <c r="AG6" s="9"/>
      <c r="AH6" s="10" t="str">
        <f>IF('Quick Entry'!Q11="","",'Quick Entry'!Q11)</f>
        <v/>
      </c>
      <c r="AI6" s="10" t="str">
        <f>IF('Quick Entry'!S11="","",'Quick Entry'!S11)</f>
        <v/>
      </c>
      <c r="AJ6" s="15" t="str">
        <f t="shared" si="4"/>
        <v/>
      </c>
      <c r="AK6" s="10"/>
      <c r="AL6" s="10"/>
      <c r="AM6" s="29" t="str">
        <f>IF('Quick Entry'!T11="","",'Quick Entry'!T11)</f>
        <v/>
      </c>
    </row>
    <row r="7" spans="1:39">
      <c r="A7" s="15" t="str">
        <f t="shared" si="0"/>
        <v/>
      </c>
      <c r="B7" s="10" t="str">
        <f>IF('Quick Entry'!A12="","",'Quick Entry'!A12)</f>
        <v/>
      </c>
      <c r="C7" s="10" t="str">
        <f>IF('Quick Entry'!B12="","",'Quick Entry'!B12)</f>
        <v/>
      </c>
      <c r="D7" s="9" t="str">
        <f>IF('Quick Entry'!C12="","",'Quick Entry'!C12)</f>
        <v/>
      </c>
      <c r="E7" s="10"/>
      <c r="F7" s="10" t="str">
        <f>IF('Quick Entry'!D12="","",'Quick Entry'!D12)</f>
        <v/>
      </c>
      <c r="G7" s="10" t="str">
        <f>IF('Quick Entry'!E12="","",'Quick Entry'!E12)</f>
        <v/>
      </c>
      <c r="H7" s="10" t="str">
        <f>IF('Quick Entry'!F12="","",'Quick Entry'!F12)</f>
        <v/>
      </c>
      <c r="I7" s="10"/>
      <c r="J7" s="10"/>
      <c r="K7" s="10"/>
      <c r="L7" s="10"/>
      <c r="M7" s="10"/>
      <c r="N7" s="15" t="str">
        <f t="shared" si="1"/>
        <v/>
      </c>
      <c r="O7" s="15" t="str">
        <f t="shared" si="2"/>
        <v/>
      </c>
      <c r="P7" s="15" t="str">
        <f>IF(O7="","",IF(O7&gt;=Settings!$B$5,"Moderate/severe","None/low"))</f>
        <v/>
      </c>
      <c r="Q7" s="10" t="str">
        <f>IF('Quick Entry'!G12="","",IF(OR('Quick Entry'!G12="Acute pain episode",'Quick Entry'!G12="Yes"),"Yes","No"))</f>
        <v/>
      </c>
      <c r="R7" s="10" t="str">
        <f>IF('Quick Entry'!H12="","",'Quick Entry'!H12)</f>
        <v/>
      </c>
      <c r="S7" s="10" t="str">
        <f>IF('Quick Entry'!I12="","",'Quick Entry'!I12)</f>
        <v/>
      </c>
      <c r="T7" s="10" t="str">
        <f>IF('Quick Entry'!J12="","",'Quick Entry'!J12)</f>
        <v/>
      </c>
      <c r="U7" s="10" t="str">
        <f>IF('Quick Entry'!K12="","",'Quick Entry'!K12)</f>
        <v/>
      </c>
      <c r="V7" s="10" t="str">
        <f>IF('Quick Entry'!M12="","",'Quick Entry'!M12)</f>
        <v/>
      </c>
      <c r="W7" s="10"/>
      <c r="X7" s="9" t="str">
        <f>IF('Quick Entry'!O12="","",'Quick Entry'!O12)</f>
        <v/>
      </c>
      <c r="Y7" s="9"/>
      <c r="Z7" s="15" t="str">
        <f t="shared" ca="1" si="3"/>
        <v/>
      </c>
      <c r="AA7" s="15" t="str">
        <f>IF(V7&lt;&gt;"Yes","Not needed",IF(Q7&lt;&gt;"Yes","Review per policy",IF(Z7&gt;Settings!$B$8,"Escalate review",IF(Z7&gt;Settings!$B$7,"Review due","Not needed"))))</f>
        <v>Not needed</v>
      </c>
      <c r="AB7" s="10"/>
      <c r="AC7" s="10" t="str">
        <f>IF('Quick Entry'!P12="","",'Quick Entry'!P12)</f>
        <v/>
      </c>
      <c r="AD7" s="15" t="str">
        <f>IF(AC7="","",IF(LEFT(AC7,1)*1&gt;=Settings!$B$9,"Sedation review",""))</f>
        <v/>
      </c>
      <c r="AE7" s="10"/>
      <c r="AF7" s="10"/>
      <c r="AG7" s="9"/>
      <c r="AH7" s="10" t="str">
        <f>IF('Quick Entry'!Q12="","",'Quick Entry'!Q12)</f>
        <v/>
      </c>
      <c r="AI7" s="10" t="str">
        <f>IF('Quick Entry'!S12="","",'Quick Entry'!S12)</f>
        <v/>
      </c>
      <c r="AJ7" s="15" t="str">
        <f t="shared" si="4"/>
        <v/>
      </c>
      <c r="AK7" s="10"/>
      <c r="AL7" s="10"/>
      <c r="AM7" s="29" t="str">
        <f>IF('Quick Entry'!T12="","",'Quick Entry'!T12)</f>
        <v/>
      </c>
    </row>
    <row r="8" spans="1:39">
      <c r="A8" s="15" t="str">
        <f t="shared" si="0"/>
        <v/>
      </c>
      <c r="B8" s="10" t="str">
        <f>IF('Quick Entry'!A13="","",'Quick Entry'!A13)</f>
        <v/>
      </c>
      <c r="C8" s="10" t="str">
        <f>IF('Quick Entry'!B13="","",'Quick Entry'!B13)</f>
        <v/>
      </c>
      <c r="D8" s="9" t="str">
        <f>IF('Quick Entry'!C13="","",'Quick Entry'!C13)</f>
        <v/>
      </c>
      <c r="E8" s="10"/>
      <c r="F8" s="10" t="str">
        <f>IF('Quick Entry'!D13="","",'Quick Entry'!D13)</f>
        <v/>
      </c>
      <c r="G8" s="10" t="str">
        <f>IF('Quick Entry'!E13="","",'Quick Entry'!E13)</f>
        <v/>
      </c>
      <c r="H8" s="10" t="str">
        <f>IF('Quick Entry'!F13="","",'Quick Entry'!F13)</f>
        <v/>
      </c>
      <c r="I8" s="10"/>
      <c r="J8" s="10"/>
      <c r="K8" s="10"/>
      <c r="L8" s="10"/>
      <c r="M8" s="10"/>
      <c r="N8" s="15" t="str">
        <f t="shared" si="1"/>
        <v/>
      </c>
      <c r="O8" s="15" t="str">
        <f t="shared" si="2"/>
        <v/>
      </c>
      <c r="P8" s="15" t="str">
        <f>IF(O8="","",IF(O8&gt;=Settings!$B$5,"Moderate/severe","None/low"))</f>
        <v/>
      </c>
      <c r="Q8" s="10" t="str">
        <f>IF('Quick Entry'!G13="","",IF(OR('Quick Entry'!G13="Acute pain episode",'Quick Entry'!G13="Yes"),"Yes","No"))</f>
        <v/>
      </c>
      <c r="R8" s="10" t="str">
        <f>IF('Quick Entry'!H13="","",'Quick Entry'!H13)</f>
        <v/>
      </c>
      <c r="S8" s="10" t="str">
        <f>IF('Quick Entry'!I13="","",'Quick Entry'!I13)</f>
        <v/>
      </c>
      <c r="T8" s="10" t="str">
        <f>IF('Quick Entry'!J13="","",'Quick Entry'!J13)</f>
        <v/>
      </c>
      <c r="U8" s="10" t="str">
        <f>IF('Quick Entry'!K13="","",'Quick Entry'!K13)</f>
        <v/>
      </c>
      <c r="V8" s="10" t="str">
        <f>IF('Quick Entry'!M13="","",'Quick Entry'!M13)</f>
        <v/>
      </c>
      <c r="W8" s="10"/>
      <c r="X8" s="9" t="str">
        <f>IF('Quick Entry'!O13="","",'Quick Entry'!O13)</f>
        <v/>
      </c>
      <c r="Y8" s="9"/>
      <c r="Z8" s="15" t="str">
        <f t="shared" ca="1" si="3"/>
        <v/>
      </c>
      <c r="AA8" s="15" t="str">
        <f>IF(V8&lt;&gt;"Yes","Not needed",IF(Q8&lt;&gt;"Yes","Review per policy",IF(Z8&gt;Settings!$B$8,"Escalate review",IF(Z8&gt;Settings!$B$7,"Review due","Not needed"))))</f>
        <v>Not needed</v>
      </c>
      <c r="AB8" s="10"/>
      <c r="AC8" s="10" t="str">
        <f>IF('Quick Entry'!P13="","",'Quick Entry'!P13)</f>
        <v/>
      </c>
      <c r="AD8" s="15" t="str">
        <f>IF(AC8="","",IF(LEFT(AC8,1)*1&gt;=Settings!$B$9,"Sedation review",""))</f>
        <v/>
      </c>
      <c r="AE8" s="10"/>
      <c r="AF8" s="10"/>
      <c r="AG8" s="9"/>
      <c r="AH8" s="10" t="str">
        <f>IF('Quick Entry'!Q13="","",'Quick Entry'!Q13)</f>
        <v/>
      </c>
      <c r="AI8" s="10" t="str">
        <f>IF('Quick Entry'!S13="","",'Quick Entry'!S13)</f>
        <v/>
      </c>
      <c r="AJ8" s="15" t="str">
        <f t="shared" si="4"/>
        <v/>
      </c>
      <c r="AK8" s="10"/>
      <c r="AL8" s="10"/>
      <c r="AM8" s="29" t="str">
        <f>IF('Quick Entry'!T13="","",'Quick Entry'!T13)</f>
        <v/>
      </c>
    </row>
    <row r="9" spans="1:39">
      <c r="A9" s="15" t="str">
        <f t="shared" si="0"/>
        <v/>
      </c>
      <c r="B9" s="10" t="str">
        <f>IF('Quick Entry'!A14="","",'Quick Entry'!A14)</f>
        <v/>
      </c>
      <c r="C9" s="10" t="str">
        <f>IF('Quick Entry'!B14="","",'Quick Entry'!B14)</f>
        <v/>
      </c>
      <c r="D9" s="9" t="str">
        <f>IF('Quick Entry'!C14="","",'Quick Entry'!C14)</f>
        <v/>
      </c>
      <c r="E9" s="10"/>
      <c r="F9" s="10" t="str">
        <f>IF('Quick Entry'!D14="","",'Quick Entry'!D14)</f>
        <v/>
      </c>
      <c r="G9" s="10" t="str">
        <f>IF('Quick Entry'!E14="","",'Quick Entry'!E14)</f>
        <v/>
      </c>
      <c r="H9" s="10" t="str">
        <f>IF('Quick Entry'!F14="","",'Quick Entry'!F14)</f>
        <v/>
      </c>
      <c r="I9" s="10"/>
      <c r="J9" s="10"/>
      <c r="K9" s="10"/>
      <c r="L9" s="10"/>
      <c r="M9" s="10"/>
      <c r="N9" s="15" t="str">
        <f t="shared" si="1"/>
        <v/>
      </c>
      <c r="O9" s="15" t="str">
        <f t="shared" si="2"/>
        <v/>
      </c>
      <c r="P9" s="15" t="str">
        <f>IF(O9="","",IF(O9&gt;=Settings!$B$5,"Moderate/severe","None/low"))</f>
        <v/>
      </c>
      <c r="Q9" s="10" t="str">
        <f>IF('Quick Entry'!G14="","",IF(OR('Quick Entry'!G14="Acute pain episode",'Quick Entry'!G14="Yes"),"Yes","No"))</f>
        <v/>
      </c>
      <c r="R9" s="10" t="str">
        <f>IF('Quick Entry'!H14="","",'Quick Entry'!H14)</f>
        <v/>
      </c>
      <c r="S9" s="10" t="str">
        <f>IF('Quick Entry'!I14="","",'Quick Entry'!I14)</f>
        <v/>
      </c>
      <c r="T9" s="10" t="str">
        <f>IF('Quick Entry'!J14="","",'Quick Entry'!J14)</f>
        <v/>
      </c>
      <c r="U9" s="10" t="str">
        <f>IF('Quick Entry'!K14="","",'Quick Entry'!K14)</f>
        <v/>
      </c>
      <c r="V9" s="10" t="str">
        <f>IF('Quick Entry'!M14="","",'Quick Entry'!M14)</f>
        <v/>
      </c>
      <c r="W9" s="10"/>
      <c r="X9" s="9" t="str">
        <f>IF('Quick Entry'!O14="","",'Quick Entry'!O14)</f>
        <v/>
      </c>
      <c r="Y9" s="9"/>
      <c r="Z9" s="15" t="str">
        <f t="shared" ca="1" si="3"/>
        <v/>
      </c>
      <c r="AA9" s="15" t="str">
        <f>IF(V9&lt;&gt;"Yes","Not needed",IF(Q9&lt;&gt;"Yes","Review per policy",IF(Z9&gt;Settings!$B$8,"Escalate review",IF(Z9&gt;Settings!$B$7,"Review due","Not needed"))))</f>
        <v>Not needed</v>
      </c>
      <c r="AB9" s="10"/>
      <c r="AC9" s="10" t="str">
        <f>IF('Quick Entry'!P14="","",'Quick Entry'!P14)</f>
        <v/>
      </c>
      <c r="AD9" s="15" t="str">
        <f>IF(AC9="","",IF(LEFT(AC9,1)*1&gt;=Settings!$B$9,"Sedation review",""))</f>
        <v/>
      </c>
      <c r="AE9" s="10"/>
      <c r="AF9" s="10"/>
      <c r="AG9" s="9"/>
      <c r="AH9" s="10" t="str">
        <f>IF('Quick Entry'!Q14="","",'Quick Entry'!Q14)</f>
        <v/>
      </c>
      <c r="AI9" s="10" t="str">
        <f>IF('Quick Entry'!S14="","",'Quick Entry'!S14)</f>
        <v/>
      </c>
      <c r="AJ9" s="15" t="str">
        <f t="shared" si="4"/>
        <v/>
      </c>
      <c r="AK9" s="10"/>
      <c r="AL9" s="10"/>
      <c r="AM9" s="29" t="str">
        <f>IF('Quick Entry'!T14="","",'Quick Entry'!T14)</f>
        <v/>
      </c>
    </row>
    <row r="10" spans="1:39">
      <c r="A10" s="15" t="str">
        <f t="shared" si="0"/>
        <v/>
      </c>
      <c r="B10" s="10" t="str">
        <f>IF('Quick Entry'!A15="","",'Quick Entry'!A15)</f>
        <v/>
      </c>
      <c r="C10" s="10" t="str">
        <f>IF('Quick Entry'!B15="","",'Quick Entry'!B15)</f>
        <v/>
      </c>
      <c r="D10" s="9" t="str">
        <f>IF('Quick Entry'!C15="","",'Quick Entry'!C15)</f>
        <v/>
      </c>
      <c r="E10" s="10"/>
      <c r="F10" s="10" t="str">
        <f>IF('Quick Entry'!D15="","",'Quick Entry'!D15)</f>
        <v/>
      </c>
      <c r="G10" s="10" t="str">
        <f>IF('Quick Entry'!E15="","",'Quick Entry'!E15)</f>
        <v/>
      </c>
      <c r="H10" s="10" t="str">
        <f>IF('Quick Entry'!F15="","",'Quick Entry'!F15)</f>
        <v/>
      </c>
      <c r="I10" s="10"/>
      <c r="J10" s="10"/>
      <c r="K10" s="10"/>
      <c r="L10" s="10"/>
      <c r="M10" s="10"/>
      <c r="N10" s="15" t="str">
        <f t="shared" si="1"/>
        <v/>
      </c>
      <c r="O10" s="15" t="str">
        <f t="shared" si="2"/>
        <v/>
      </c>
      <c r="P10" s="15" t="str">
        <f>IF(O10="","",IF(O10&gt;=Settings!$B$5,"Moderate/severe","None/low"))</f>
        <v/>
      </c>
      <c r="Q10" s="10" t="str">
        <f>IF('Quick Entry'!G15="","",IF(OR('Quick Entry'!G15="Acute pain episode",'Quick Entry'!G15="Yes"),"Yes","No"))</f>
        <v/>
      </c>
      <c r="R10" s="10" t="str">
        <f>IF('Quick Entry'!H15="","",'Quick Entry'!H15)</f>
        <v/>
      </c>
      <c r="S10" s="10" t="str">
        <f>IF('Quick Entry'!I15="","",'Quick Entry'!I15)</f>
        <v/>
      </c>
      <c r="T10" s="10" t="str">
        <f>IF('Quick Entry'!J15="","",'Quick Entry'!J15)</f>
        <v/>
      </c>
      <c r="U10" s="10" t="str">
        <f>IF('Quick Entry'!K15="","",'Quick Entry'!K15)</f>
        <v/>
      </c>
      <c r="V10" s="10" t="str">
        <f>IF('Quick Entry'!M15="","",'Quick Entry'!M15)</f>
        <v/>
      </c>
      <c r="W10" s="10"/>
      <c r="X10" s="9" t="str">
        <f>IF('Quick Entry'!O15="","",'Quick Entry'!O15)</f>
        <v/>
      </c>
      <c r="Y10" s="9"/>
      <c r="Z10" s="15" t="str">
        <f t="shared" ca="1" si="3"/>
        <v/>
      </c>
      <c r="AA10" s="15" t="str">
        <f>IF(V10&lt;&gt;"Yes","Not needed",IF(Q10&lt;&gt;"Yes","Review per policy",IF(Z10&gt;Settings!$B$8,"Escalate review",IF(Z10&gt;Settings!$B$7,"Review due","Not needed"))))</f>
        <v>Not needed</v>
      </c>
      <c r="AB10" s="10"/>
      <c r="AC10" s="10" t="str">
        <f>IF('Quick Entry'!P15="","",'Quick Entry'!P15)</f>
        <v/>
      </c>
      <c r="AD10" s="15" t="str">
        <f>IF(AC10="","",IF(LEFT(AC10,1)*1&gt;=Settings!$B$9,"Sedation review",""))</f>
        <v/>
      </c>
      <c r="AE10" s="10"/>
      <c r="AF10" s="10"/>
      <c r="AG10" s="9"/>
      <c r="AH10" s="10" t="str">
        <f>IF('Quick Entry'!Q15="","",'Quick Entry'!Q15)</f>
        <v/>
      </c>
      <c r="AI10" s="10" t="str">
        <f>IF('Quick Entry'!S15="","",'Quick Entry'!S15)</f>
        <v/>
      </c>
      <c r="AJ10" s="15" t="str">
        <f t="shared" si="4"/>
        <v/>
      </c>
      <c r="AK10" s="10"/>
      <c r="AL10" s="10"/>
      <c r="AM10" s="29" t="str">
        <f>IF('Quick Entry'!T15="","",'Quick Entry'!T15)</f>
        <v/>
      </c>
    </row>
    <row r="11" spans="1:39">
      <c r="A11" s="15" t="str">
        <f t="shared" si="0"/>
        <v/>
      </c>
      <c r="B11" s="10" t="str">
        <f>IF('Quick Entry'!A16="","",'Quick Entry'!A16)</f>
        <v/>
      </c>
      <c r="C11" s="10" t="str">
        <f>IF('Quick Entry'!B16="","",'Quick Entry'!B16)</f>
        <v/>
      </c>
      <c r="D11" s="9" t="str">
        <f>IF('Quick Entry'!C16="","",'Quick Entry'!C16)</f>
        <v/>
      </c>
      <c r="E11" s="10"/>
      <c r="F11" s="10" t="str">
        <f>IF('Quick Entry'!D16="","",'Quick Entry'!D16)</f>
        <v/>
      </c>
      <c r="G11" s="10" t="str">
        <f>IF('Quick Entry'!E16="","",'Quick Entry'!E16)</f>
        <v/>
      </c>
      <c r="H11" s="10" t="str">
        <f>IF('Quick Entry'!F16="","",'Quick Entry'!F16)</f>
        <v/>
      </c>
      <c r="I11" s="10"/>
      <c r="J11" s="10"/>
      <c r="K11" s="10"/>
      <c r="L11" s="10"/>
      <c r="M11" s="10"/>
      <c r="N11" s="15" t="str">
        <f t="shared" si="1"/>
        <v/>
      </c>
      <c r="O11" s="15" t="str">
        <f t="shared" si="2"/>
        <v/>
      </c>
      <c r="P11" s="15" t="str">
        <f>IF(O11="","",IF(O11&gt;=Settings!$B$5,"Moderate/severe","None/low"))</f>
        <v/>
      </c>
      <c r="Q11" s="10" t="str">
        <f>IF('Quick Entry'!G16="","",IF(OR('Quick Entry'!G16="Acute pain episode",'Quick Entry'!G16="Yes"),"Yes","No"))</f>
        <v/>
      </c>
      <c r="R11" s="10" t="str">
        <f>IF('Quick Entry'!H16="","",'Quick Entry'!H16)</f>
        <v/>
      </c>
      <c r="S11" s="10" t="str">
        <f>IF('Quick Entry'!I16="","",'Quick Entry'!I16)</f>
        <v/>
      </c>
      <c r="T11" s="10" t="str">
        <f>IF('Quick Entry'!J16="","",'Quick Entry'!J16)</f>
        <v/>
      </c>
      <c r="U11" s="10" t="str">
        <f>IF('Quick Entry'!K16="","",'Quick Entry'!K16)</f>
        <v/>
      </c>
      <c r="V11" s="10" t="str">
        <f>IF('Quick Entry'!M16="","",'Quick Entry'!M16)</f>
        <v/>
      </c>
      <c r="W11" s="10"/>
      <c r="X11" s="9" t="str">
        <f>IF('Quick Entry'!O16="","",'Quick Entry'!O16)</f>
        <v/>
      </c>
      <c r="Y11" s="9"/>
      <c r="Z11" s="15" t="str">
        <f t="shared" ca="1" si="3"/>
        <v/>
      </c>
      <c r="AA11" s="15" t="str">
        <f>IF(V11&lt;&gt;"Yes","Not needed",IF(Q11&lt;&gt;"Yes","Review per policy",IF(Z11&gt;Settings!$B$8,"Escalate review",IF(Z11&gt;Settings!$B$7,"Review due","Not needed"))))</f>
        <v>Not needed</v>
      </c>
      <c r="AB11" s="10"/>
      <c r="AC11" s="10" t="str">
        <f>IF('Quick Entry'!P16="","",'Quick Entry'!P16)</f>
        <v/>
      </c>
      <c r="AD11" s="15" t="str">
        <f>IF(AC11="","",IF(LEFT(AC11,1)*1&gt;=Settings!$B$9,"Sedation review",""))</f>
        <v/>
      </c>
      <c r="AE11" s="10"/>
      <c r="AF11" s="10"/>
      <c r="AG11" s="9"/>
      <c r="AH11" s="10" t="str">
        <f>IF('Quick Entry'!Q16="","",'Quick Entry'!Q16)</f>
        <v/>
      </c>
      <c r="AI11" s="10" t="str">
        <f>IF('Quick Entry'!S16="","",'Quick Entry'!S16)</f>
        <v/>
      </c>
      <c r="AJ11" s="15" t="str">
        <f t="shared" si="4"/>
        <v/>
      </c>
      <c r="AK11" s="10"/>
      <c r="AL11" s="10"/>
      <c r="AM11" s="29" t="str">
        <f>IF('Quick Entry'!T16="","",'Quick Entry'!T16)</f>
        <v/>
      </c>
    </row>
    <row r="12" spans="1:39">
      <c r="A12" s="15" t="str">
        <f t="shared" si="0"/>
        <v/>
      </c>
      <c r="B12" s="10" t="str">
        <f>IF('Quick Entry'!A17="","",'Quick Entry'!A17)</f>
        <v/>
      </c>
      <c r="C12" s="10" t="str">
        <f>IF('Quick Entry'!B17="","",'Quick Entry'!B17)</f>
        <v/>
      </c>
      <c r="D12" s="9" t="str">
        <f>IF('Quick Entry'!C17="","",'Quick Entry'!C17)</f>
        <v/>
      </c>
      <c r="E12" s="10"/>
      <c r="F12" s="10" t="str">
        <f>IF('Quick Entry'!D17="","",'Quick Entry'!D17)</f>
        <v/>
      </c>
      <c r="G12" s="10" t="str">
        <f>IF('Quick Entry'!E17="","",'Quick Entry'!E17)</f>
        <v/>
      </c>
      <c r="H12" s="10" t="str">
        <f>IF('Quick Entry'!F17="","",'Quick Entry'!F17)</f>
        <v/>
      </c>
      <c r="I12" s="10"/>
      <c r="J12" s="10"/>
      <c r="K12" s="10"/>
      <c r="L12" s="10"/>
      <c r="M12" s="10"/>
      <c r="N12" s="15" t="str">
        <f t="shared" si="1"/>
        <v/>
      </c>
      <c r="O12" s="15" t="str">
        <f t="shared" si="2"/>
        <v/>
      </c>
      <c r="P12" s="15" t="str">
        <f>IF(O12="","",IF(O12&gt;=Settings!$B$5,"Moderate/severe","None/low"))</f>
        <v/>
      </c>
      <c r="Q12" s="10" t="str">
        <f>IF('Quick Entry'!G17="","",IF(OR('Quick Entry'!G17="Acute pain episode",'Quick Entry'!G17="Yes"),"Yes","No"))</f>
        <v/>
      </c>
      <c r="R12" s="10" t="str">
        <f>IF('Quick Entry'!H17="","",'Quick Entry'!H17)</f>
        <v/>
      </c>
      <c r="S12" s="10" t="str">
        <f>IF('Quick Entry'!I17="","",'Quick Entry'!I17)</f>
        <v/>
      </c>
      <c r="T12" s="10" t="str">
        <f>IF('Quick Entry'!J17="","",'Quick Entry'!J17)</f>
        <v/>
      </c>
      <c r="U12" s="10" t="str">
        <f>IF('Quick Entry'!K17="","",'Quick Entry'!K17)</f>
        <v/>
      </c>
      <c r="V12" s="10" t="str">
        <f>IF('Quick Entry'!M17="","",'Quick Entry'!M17)</f>
        <v/>
      </c>
      <c r="W12" s="10"/>
      <c r="X12" s="9" t="str">
        <f>IF('Quick Entry'!O17="","",'Quick Entry'!O17)</f>
        <v/>
      </c>
      <c r="Y12" s="9"/>
      <c r="Z12" s="15" t="str">
        <f t="shared" ca="1" si="3"/>
        <v/>
      </c>
      <c r="AA12" s="15" t="str">
        <f>IF(V12&lt;&gt;"Yes","Not needed",IF(Q12&lt;&gt;"Yes","Review per policy",IF(Z12&gt;Settings!$B$8,"Escalate review",IF(Z12&gt;Settings!$B$7,"Review due","Not needed"))))</f>
        <v>Not needed</v>
      </c>
      <c r="AB12" s="10"/>
      <c r="AC12" s="10" t="str">
        <f>IF('Quick Entry'!P17="","",'Quick Entry'!P17)</f>
        <v/>
      </c>
      <c r="AD12" s="15" t="str">
        <f>IF(AC12="","",IF(LEFT(AC12,1)*1&gt;=Settings!$B$9,"Sedation review",""))</f>
        <v/>
      </c>
      <c r="AE12" s="10"/>
      <c r="AF12" s="10"/>
      <c r="AG12" s="9"/>
      <c r="AH12" s="10" t="str">
        <f>IF('Quick Entry'!Q17="","",'Quick Entry'!Q17)</f>
        <v/>
      </c>
      <c r="AI12" s="10" t="str">
        <f>IF('Quick Entry'!S17="","",'Quick Entry'!S17)</f>
        <v/>
      </c>
      <c r="AJ12" s="15" t="str">
        <f t="shared" si="4"/>
        <v/>
      </c>
      <c r="AK12" s="10"/>
      <c r="AL12" s="10"/>
      <c r="AM12" s="29" t="str">
        <f>IF('Quick Entry'!T17="","",'Quick Entry'!T17)</f>
        <v/>
      </c>
    </row>
    <row r="13" spans="1:39">
      <c r="A13" s="15" t="str">
        <f t="shared" si="0"/>
        <v/>
      </c>
      <c r="B13" s="10" t="str">
        <f>IF('Quick Entry'!A18="","",'Quick Entry'!A18)</f>
        <v/>
      </c>
      <c r="C13" s="10" t="str">
        <f>IF('Quick Entry'!B18="","",'Quick Entry'!B18)</f>
        <v/>
      </c>
      <c r="D13" s="9" t="str">
        <f>IF('Quick Entry'!C18="","",'Quick Entry'!C18)</f>
        <v/>
      </c>
      <c r="E13" s="10"/>
      <c r="F13" s="10" t="str">
        <f>IF('Quick Entry'!D18="","",'Quick Entry'!D18)</f>
        <v/>
      </c>
      <c r="G13" s="10" t="str">
        <f>IF('Quick Entry'!E18="","",'Quick Entry'!E18)</f>
        <v/>
      </c>
      <c r="H13" s="10" t="str">
        <f>IF('Quick Entry'!F18="","",'Quick Entry'!F18)</f>
        <v/>
      </c>
      <c r="I13" s="10"/>
      <c r="J13" s="10"/>
      <c r="K13" s="10"/>
      <c r="L13" s="10"/>
      <c r="M13" s="10"/>
      <c r="N13" s="15" t="str">
        <f t="shared" si="1"/>
        <v/>
      </c>
      <c r="O13" s="15" t="str">
        <f t="shared" si="2"/>
        <v/>
      </c>
      <c r="P13" s="15" t="str">
        <f>IF(O13="","",IF(O13&gt;=Settings!$B$5,"Moderate/severe","None/low"))</f>
        <v/>
      </c>
      <c r="Q13" s="10" t="str">
        <f>IF('Quick Entry'!G18="","",IF(OR('Quick Entry'!G18="Acute pain episode",'Quick Entry'!G18="Yes"),"Yes","No"))</f>
        <v/>
      </c>
      <c r="R13" s="10" t="str">
        <f>IF('Quick Entry'!H18="","",'Quick Entry'!H18)</f>
        <v/>
      </c>
      <c r="S13" s="10" t="str">
        <f>IF('Quick Entry'!I18="","",'Quick Entry'!I18)</f>
        <v/>
      </c>
      <c r="T13" s="10" t="str">
        <f>IF('Quick Entry'!J18="","",'Quick Entry'!J18)</f>
        <v/>
      </c>
      <c r="U13" s="10" t="str">
        <f>IF('Quick Entry'!K18="","",'Quick Entry'!K18)</f>
        <v/>
      </c>
      <c r="V13" s="10" t="str">
        <f>IF('Quick Entry'!M18="","",'Quick Entry'!M18)</f>
        <v/>
      </c>
      <c r="W13" s="10"/>
      <c r="X13" s="9" t="str">
        <f>IF('Quick Entry'!O18="","",'Quick Entry'!O18)</f>
        <v/>
      </c>
      <c r="Y13" s="9"/>
      <c r="Z13" s="15" t="str">
        <f t="shared" ca="1" si="3"/>
        <v/>
      </c>
      <c r="AA13" s="15" t="str">
        <f>IF(V13&lt;&gt;"Yes","Not needed",IF(Q13&lt;&gt;"Yes","Review per policy",IF(Z13&gt;Settings!$B$8,"Escalate review",IF(Z13&gt;Settings!$B$7,"Review due","Not needed"))))</f>
        <v>Not needed</v>
      </c>
      <c r="AB13" s="10"/>
      <c r="AC13" s="10" t="str">
        <f>IF('Quick Entry'!P18="","",'Quick Entry'!P18)</f>
        <v/>
      </c>
      <c r="AD13" s="15" t="str">
        <f>IF(AC13="","",IF(LEFT(AC13,1)*1&gt;=Settings!$B$9,"Sedation review",""))</f>
        <v/>
      </c>
      <c r="AE13" s="10"/>
      <c r="AF13" s="10"/>
      <c r="AG13" s="9"/>
      <c r="AH13" s="10" t="str">
        <f>IF('Quick Entry'!Q18="","",'Quick Entry'!Q18)</f>
        <v/>
      </c>
      <c r="AI13" s="10" t="str">
        <f>IF('Quick Entry'!S18="","",'Quick Entry'!S18)</f>
        <v/>
      </c>
      <c r="AJ13" s="15" t="str">
        <f t="shared" si="4"/>
        <v/>
      </c>
      <c r="AK13" s="10"/>
      <c r="AL13" s="10"/>
      <c r="AM13" s="29" t="str">
        <f>IF('Quick Entry'!T18="","",'Quick Entry'!T18)</f>
        <v/>
      </c>
    </row>
    <row r="14" spans="1:39">
      <c r="A14" s="15" t="str">
        <f t="shared" si="0"/>
        <v/>
      </c>
      <c r="B14" s="10" t="str">
        <f>IF('Quick Entry'!A19="","",'Quick Entry'!A19)</f>
        <v/>
      </c>
      <c r="C14" s="10" t="str">
        <f>IF('Quick Entry'!B19="","",'Quick Entry'!B19)</f>
        <v/>
      </c>
      <c r="D14" s="9" t="str">
        <f>IF('Quick Entry'!C19="","",'Quick Entry'!C19)</f>
        <v/>
      </c>
      <c r="E14" s="10"/>
      <c r="F14" s="10" t="str">
        <f>IF('Quick Entry'!D19="","",'Quick Entry'!D19)</f>
        <v/>
      </c>
      <c r="G14" s="10" t="str">
        <f>IF('Quick Entry'!E19="","",'Quick Entry'!E19)</f>
        <v/>
      </c>
      <c r="H14" s="10" t="str">
        <f>IF('Quick Entry'!F19="","",'Quick Entry'!F19)</f>
        <v/>
      </c>
      <c r="I14" s="10"/>
      <c r="J14" s="10"/>
      <c r="K14" s="10"/>
      <c r="L14" s="10"/>
      <c r="M14" s="10"/>
      <c r="N14" s="15" t="str">
        <f t="shared" si="1"/>
        <v/>
      </c>
      <c r="O14" s="15" t="str">
        <f t="shared" si="2"/>
        <v/>
      </c>
      <c r="P14" s="15" t="str">
        <f>IF(O14="","",IF(O14&gt;=Settings!$B$5,"Moderate/severe","None/low"))</f>
        <v/>
      </c>
      <c r="Q14" s="10" t="str">
        <f>IF('Quick Entry'!G19="","",IF(OR('Quick Entry'!G19="Acute pain episode",'Quick Entry'!G19="Yes"),"Yes","No"))</f>
        <v/>
      </c>
      <c r="R14" s="10" t="str">
        <f>IF('Quick Entry'!H19="","",'Quick Entry'!H19)</f>
        <v/>
      </c>
      <c r="S14" s="10" t="str">
        <f>IF('Quick Entry'!I19="","",'Quick Entry'!I19)</f>
        <v/>
      </c>
      <c r="T14" s="10" t="str">
        <f>IF('Quick Entry'!J19="","",'Quick Entry'!J19)</f>
        <v/>
      </c>
      <c r="U14" s="10" t="str">
        <f>IF('Quick Entry'!K19="","",'Quick Entry'!K19)</f>
        <v/>
      </c>
      <c r="V14" s="10" t="str">
        <f>IF('Quick Entry'!M19="","",'Quick Entry'!M19)</f>
        <v/>
      </c>
      <c r="W14" s="10"/>
      <c r="X14" s="9" t="str">
        <f>IF('Quick Entry'!O19="","",'Quick Entry'!O19)</f>
        <v/>
      </c>
      <c r="Y14" s="9"/>
      <c r="Z14" s="15" t="str">
        <f t="shared" ca="1" si="3"/>
        <v/>
      </c>
      <c r="AA14" s="15" t="str">
        <f>IF(V14&lt;&gt;"Yes","Not needed",IF(Q14&lt;&gt;"Yes","Review per policy",IF(Z14&gt;Settings!$B$8,"Escalate review",IF(Z14&gt;Settings!$B$7,"Review due","Not needed"))))</f>
        <v>Not needed</v>
      </c>
      <c r="AB14" s="10"/>
      <c r="AC14" s="10" t="str">
        <f>IF('Quick Entry'!P19="","",'Quick Entry'!P19)</f>
        <v/>
      </c>
      <c r="AD14" s="15" t="str">
        <f>IF(AC14="","",IF(LEFT(AC14,1)*1&gt;=Settings!$B$9,"Sedation review",""))</f>
        <v/>
      </c>
      <c r="AE14" s="10"/>
      <c r="AF14" s="10"/>
      <c r="AG14" s="9"/>
      <c r="AH14" s="10" t="str">
        <f>IF('Quick Entry'!Q19="","",'Quick Entry'!Q19)</f>
        <v/>
      </c>
      <c r="AI14" s="10" t="str">
        <f>IF('Quick Entry'!S19="","",'Quick Entry'!S19)</f>
        <v/>
      </c>
      <c r="AJ14" s="15" t="str">
        <f t="shared" si="4"/>
        <v/>
      </c>
      <c r="AK14" s="10"/>
      <c r="AL14" s="10"/>
      <c r="AM14" s="29" t="str">
        <f>IF('Quick Entry'!T19="","",'Quick Entry'!T19)</f>
        <v/>
      </c>
    </row>
    <row r="15" spans="1:39">
      <c r="A15" s="15" t="str">
        <f t="shared" si="0"/>
        <v/>
      </c>
      <c r="B15" s="10" t="str">
        <f>IF('Quick Entry'!A20="","",'Quick Entry'!A20)</f>
        <v/>
      </c>
      <c r="C15" s="10" t="str">
        <f>IF('Quick Entry'!B20="","",'Quick Entry'!B20)</f>
        <v/>
      </c>
      <c r="D15" s="9" t="str">
        <f>IF('Quick Entry'!C20="","",'Quick Entry'!C20)</f>
        <v/>
      </c>
      <c r="E15" s="10"/>
      <c r="F15" s="10" t="str">
        <f>IF('Quick Entry'!D20="","",'Quick Entry'!D20)</f>
        <v/>
      </c>
      <c r="G15" s="10" t="str">
        <f>IF('Quick Entry'!E20="","",'Quick Entry'!E20)</f>
        <v/>
      </c>
      <c r="H15" s="10" t="str">
        <f>IF('Quick Entry'!F20="","",'Quick Entry'!F20)</f>
        <v/>
      </c>
      <c r="I15" s="10"/>
      <c r="J15" s="10"/>
      <c r="K15" s="10"/>
      <c r="L15" s="10"/>
      <c r="M15" s="10"/>
      <c r="N15" s="15" t="str">
        <f t="shared" si="1"/>
        <v/>
      </c>
      <c r="O15" s="15" t="str">
        <f t="shared" si="2"/>
        <v/>
      </c>
      <c r="P15" s="15" t="str">
        <f>IF(O15="","",IF(O15&gt;=Settings!$B$5,"Moderate/severe","None/low"))</f>
        <v/>
      </c>
      <c r="Q15" s="10" t="str">
        <f>IF('Quick Entry'!G20="","",IF(OR('Quick Entry'!G20="Acute pain episode",'Quick Entry'!G20="Yes"),"Yes","No"))</f>
        <v/>
      </c>
      <c r="R15" s="10" t="str">
        <f>IF('Quick Entry'!H20="","",'Quick Entry'!H20)</f>
        <v/>
      </c>
      <c r="S15" s="10" t="str">
        <f>IF('Quick Entry'!I20="","",'Quick Entry'!I20)</f>
        <v/>
      </c>
      <c r="T15" s="10" t="str">
        <f>IF('Quick Entry'!J20="","",'Quick Entry'!J20)</f>
        <v/>
      </c>
      <c r="U15" s="10" t="str">
        <f>IF('Quick Entry'!K20="","",'Quick Entry'!K20)</f>
        <v/>
      </c>
      <c r="V15" s="10" t="str">
        <f>IF('Quick Entry'!M20="","",'Quick Entry'!M20)</f>
        <v/>
      </c>
      <c r="W15" s="10"/>
      <c r="X15" s="9" t="str">
        <f>IF('Quick Entry'!O20="","",'Quick Entry'!O20)</f>
        <v/>
      </c>
      <c r="Y15" s="9"/>
      <c r="Z15" s="15" t="str">
        <f t="shared" ca="1" si="3"/>
        <v/>
      </c>
      <c r="AA15" s="15" t="str">
        <f>IF(V15&lt;&gt;"Yes","Not needed",IF(Q15&lt;&gt;"Yes","Review per policy",IF(Z15&gt;Settings!$B$8,"Escalate review",IF(Z15&gt;Settings!$B$7,"Review due","Not needed"))))</f>
        <v>Not needed</v>
      </c>
      <c r="AB15" s="10"/>
      <c r="AC15" s="10" t="str">
        <f>IF('Quick Entry'!P20="","",'Quick Entry'!P20)</f>
        <v/>
      </c>
      <c r="AD15" s="15" t="str">
        <f>IF(AC15="","",IF(LEFT(AC15,1)*1&gt;=Settings!$B$9,"Sedation review",""))</f>
        <v/>
      </c>
      <c r="AE15" s="10"/>
      <c r="AF15" s="10"/>
      <c r="AG15" s="9"/>
      <c r="AH15" s="10" t="str">
        <f>IF('Quick Entry'!Q20="","",'Quick Entry'!Q20)</f>
        <v/>
      </c>
      <c r="AI15" s="10" t="str">
        <f>IF('Quick Entry'!S20="","",'Quick Entry'!S20)</f>
        <v/>
      </c>
      <c r="AJ15" s="15" t="str">
        <f t="shared" si="4"/>
        <v/>
      </c>
      <c r="AK15" s="10"/>
      <c r="AL15" s="10"/>
      <c r="AM15" s="29" t="str">
        <f>IF('Quick Entry'!T20="","",'Quick Entry'!T20)</f>
        <v/>
      </c>
    </row>
    <row r="16" spans="1:39">
      <c r="A16" s="15" t="str">
        <f t="shared" si="0"/>
        <v/>
      </c>
      <c r="B16" s="10" t="str">
        <f>IF('Quick Entry'!A21="","",'Quick Entry'!A21)</f>
        <v/>
      </c>
      <c r="C16" s="10" t="str">
        <f>IF('Quick Entry'!B21="","",'Quick Entry'!B21)</f>
        <v/>
      </c>
      <c r="D16" s="9" t="str">
        <f>IF('Quick Entry'!C21="","",'Quick Entry'!C21)</f>
        <v/>
      </c>
      <c r="E16" s="10"/>
      <c r="F16" s="10" t="str">
        <f>IF('Quick Entry'!D21="","",'Quick Entry'!D21)</f>
        <v/>
      </c>
      <c r="G16" s="10" t="str">
        <f>IF('Quick Entry'!E21="","",'Quick Entry'!E21)</f>
        <v/>
      </c>
      <c r="H16" s="10" t="str">
        <f>IF('Quick Entry'!F21="","",'Quick Entry'!F21)</f>
        <v/>
      </c>
      <c r="I16" s="10"/>
      <c r="J16" s="10"/>
      <c r="K16" s="10"/>
      <c r="L16" s="10"/>
      <c r="M16" s="10"/>
      <c r="N16" s="15" t="str">
        <f t="shared" si="1"/>
        <v/>
      </c>
      <c r="O16" s="15" t="str">
        <f t="shared" si="2"/>
        <v/>
      </c>
      <c r="P16" s="15" t="str">
        <f>IF(O16="","",IF(O16&gt;=Settings!$B$5,"Moderate/severe","None/low"))</f>
        <v/>
      </c>
      <c r="Q16" s="10" t="str">
        <f>IF('Quick Entry'!G21="","",IF(OR('Quick Entry'!G21="Acute pain episode",'Quick Entry'!G21="Yes"),"Yes","No"))</f>
        <v/>
      </c>
      <c r="R16" s="10" t="str">
        <f>IF('Quick Entry'!H21="","",'Quick Entry'!H21)</f>
        <v/>
      </c>
      <c r="S16" s="10" t="str">
        <f>IF('Quick Entry'!I21="","",'Quick Entry'!I21)</f>
        <v/>
      </c>
      <c r="T16" s="10" t="str">
        <f>IF('Quick Entry'!J21="","",'Quick Entry'!J21)</f>
        <v/>
      </c>
      <c r="U16" s="10" t="str">
        <f>IF('Quick Entry'!K21="","",'Quick Entry'!K21)</f>
        <v/>
      </c>
      <c r="V16" s="10" t="str">
        <f>IF('Quick Entry'!M21="","",'Quick Entry'!M21)</f>
        <v/>
      </c>
      <c r="W16" s="10"/>
      <c r="X16" s="9" t="str">
        <f>IF('Quick Entry'!O21="","",'Quick Entry'!O21)</f>
        <v/>
      </c>
      <c r="Y16" s="9"/>
      <c r="Z16" s="15" t="str">
        <f t="shared" ca="1" si="3"/>
        <v/>
      </c>
      <c r="AA16" s="15" t="str">
        <f>IF(V16&lt;&gt;"Yes","Not needed",IF(Q16&lt;&gt;"Yes","Review per policy",IF(Z16&gt;Settings!$B$8,"Escalate review",IF(Z16&gt;Settings!$B$7,"Review due","Not needed"))))</f>
        <v>Not needed</v>
      </c>
      <c r="AB16" s="10"/>
      <c r="AC16" s="10" t="str">
        <f>IF('Quick Entry'!P21="","",'Quick Entry'!P21)</f>
        <v/>
      </c>
      <c r="AD16" s="15" t="str">
        <f>IF(AC16="","",IF(LEFT(AC16,1)*1&gt;=Settings!$B$9,"Sedation review",""))</f>
        <v/>
      </c>
      <c r="AE16" s="10"/>
      <c r="AF16" s="10"/>
      <c r="AG16" s="9"/>
      <c r="AH16" s="10" t="str">
        <f>IF('Quick Entry'!Q21="","",'Quick Entry'!Q21)</f>
        <v/>
      </c>
      <c r="AI16" s="10" t="str">
        <f>IF('Quick Entry'!S21="","",'Quick Entry'!S21)</f>
        <v/>
      </c>
      <c r="AJ16" s="15" t="str">
        <f t="shared" si="4"/>
        <v/>
      </c>
      <c r="AK16" s="10"/>
      <c r="AL16" s="10"/>
      <c r="AM16" s="29" t="str">
        <f>IF('Quick Entry'!T21="","",'Quick Entry'!T21)</f>
        <v/>
      </c>
    </row>
    <row r="17" spans="1:39">
      <c r="A17" s="15" t="str">
        <f t="shared" si="0"/>
        <v/>
      </c>
      <c r="B17" s="10" t="str">
        <f>IF('Quick Entry'!A22="","",'Quick Entry'!A22)</f>
        <v/>
      </c>
      <c r="C17" s="10" t="str">
        <f>IF('Quick Entry'!B22="","",'Quick Entry'!B22)</f>
        <v/>
      </c>
      <c r="D17" s="9" t="str">
        <f>IF('Quick Entry'!C22="","",'Quick Entry'!C22)</f>
        <v/>
      </c>
      <c r="E17" s="10"/>
      <c r="F17" s="10" t="str">
        <f>IF('Quick Entry'!D22="","",'Quick Entry'!D22)</f>
        <v/>
      </c>
      <c r="G17" s="10" t="str">
        <f>IF('Quick Entry'!E22="","",'Quick Entry'!E22)</f>
        <v/>
      </c>
      <c r="H17" s="10" t="str">
        <f>IF('Quick Entry'!F22="","",'Quick Entry'!F22)</f>
        <v/>
      </c>
      <c r="I17" s="10"/>
      <c r="J17" s="10"/>
      <c r="K17" s="10"/>
      <c r="L17" s="10"/>
      <c r="M17" s="10"/>
      <c r="N17" s="15" t="str">
        <f t="shared" si="1"/>
        <v/>
      </c>
      <c r="O17" s="15" t="str">
        <f t="shared" si="2"/>
        <v/>
      </c>
      <c r="P17" s="15" t="str">
        <f>IF(O17="","",IF(O17&gt;=Settings!$B$5,"Moderate/severe","None/low"))</f>
        <v/>
      </c>
      <c r="Q17" s="10" t="str">
        <f>IF('Quick Entry'!G22="","",IF(OR('Quick Entry'!G22="Acute pain episode",'Quick Entry'!G22="Yes"),"Yes","No"))</f>
        <v/>
      </c>
      <c r="R17" s="10" t="str">
        <f>IF('Quick Entry'!H22="","",'Quick Entry'!H22)</f>
        <v/>
      </c>
      <c r="S17" s="10" t="str">
        <f>IF('Quick Entry'!I22="","",'Quick Entry'!I22)</f>
        <v/>
      </c>
      <c r="T17" s="10" t="str">
        <f>IF('Quick Entry'!J22="","",'Quick Entry'!J22)</f>
        <v/>
      </c>
      <c r="U17" s="10" t="str">
        <f>IF('Quick Entry'!K22="","",'Quick Entry'!K22)</f>
        <v/>
      </c>
      <c r="V17" s="10" t="str">
        <f>IF('Quick Entry'!M22="","",'Quick Entry'!M22)</f>
        <v/>
      </c>
      <c r="W17" s="10"/>
      <c r="X17" s="9" t="str">
        <f>IF('Quick Entry'!O22="","",'Quick Entry'!O22)</f>
        <v/>
      </c>
      <c r="Y17" s="9"/>
      <c r="Z17" s="15" t="str">
        <f t="shared" ca="1" si="3"/>
        <v/>
      </c>
      <c r="AA17" s="15" t="str">
        <f>IF(V17&lt;&gt;"Yes","Not needed",IF(Q17&lt;&gt;"Yes","Review per policy",IF(Z17&gt;Settings!$B$8,"Escalate review",IF(Z17&gt;Settings!$B$7,"Review due","Not needed"))))</f>
        <v>Not needed</v>
      </c>
      <c r="AB17" s="10"/>
      <c r="AC17" s="10" t="str">
        <f>IF('Quick Entry'!P22="","",'Quick Entry'!P22)</f>
        <v/>
      </c>
      <c r="AD17" s="15" t="str">
        <f>IF(AC17="","",IF(LEFT(AC17,1)*1&gt;=Settings!$B$9,"Sedation review",""))</f>
        <v/>
      </c>
      <c r="AE17" s="10"/>
      <c r="AF17" s="10"/>
      <c r="AG17" s="9"/>
      <c r="AH17" s="10" t="str">
        <f>IF('Quick Entry'!Q22="","",'Quick Entry'!Q22)</f>
        <v/>
      </c>
      <c r="AI17" s="10" t="str">
        <f>IF('Quick Entry'!S22="","",'Quick Entry'!S22)</f>
        <v/>
      </c>
      <c r="AJ17" s="15" t="str">
        <f t="shared" si="4"/>
        <v/>
      </c>
      <c r="AK17" s="10"/>
      <c r="AL17" s="10"/>
      <c r="AM17" s="29" t="str">
        <f>IF('Quick Entry'!T22="","",'Quick Entry'!T22)</f>
        <v/>
      </c>
    </row>
    <row r="18" spans="1:39">
      <c r="A18" s="15" t="str">
        <f t="shared" si="0"/>
        <v/>
      </c>
      <c r="B18" s="10" t="str">
        <f>IF('Quick Entry'!A23="","",'Quick Entry'!A23)</f>
        <v/>
      </c>
      <c r="C18" s="10" t="str">
        <f>IF('Quick Entry'!B23="","",'Quick Entry'!B23)</f>
        <v/>
      </c>
      <c r="D18" s="9" t="str">
        <f>IF('Quick Entry'!C23="","",'Quick Entry'!C23)</f>
        <v/>
      </c>
      <c r="E18" s="10"/>
      <c r="F18" s="10" t="str">
        <f>IF('Quick Entry'!D23="","",'Quick Entry'!D23)</f>
        <v/>
      </c>
      <c r="G18" s="10" t="str">
        <f>IF('Quick Entry'!E23="","",'Quick Entry'!E23)</f>
        <v/>
      </c>
      <c r="H18" s="10" t="str">
        <f>IF('Quick Entry'!F23="","",'Quick Entry'!F23)</f>
        <v/>
      </c>
      <c r="I18" s="10"/>
      <c r="J18" s="10"/>
      <c r="K18" s="10"/>
      <c r="L18" s="10"/>
      <c r="M18" s="10"/>
      <c r="N18" s="15" t="str">
        <f t="shared" si="1"/>
        <v/>
      </c>
      <c r="O18" s="15" t="str">
        <f t="shared" si="2"/>
        <v/>
      </c>
      <c r="P18" s="15" t="str">
        <f>IF(O18="","",IF(O18&gt;=Settings!$B$5,"Moderate/severe","None/low"))</f>
        <v/>
      </c>
      <c r="Q18" s="10" t="str">
        <f>IF('Quick Entry'!G23="","",IF(OR('Quick Entry'!G23="Acute pain episode",'Quick Entry'!G23="Yes"),"Yes","No"))</f>
        <v/>
      </c>
      <c r="R18" s="10" t="str">
        <f>IF('Quick Entry'!H23="","",'Quick Entry'!H23)</f>
        <v/>
      </c>
      <c r="S18" s="10" t="str">
        <f>IF('Quick Entry'!I23="","",'Quick Entry'!I23)</f>
        <v/>
      </c>
      <c r="T18" s="10" t="str">
        <f>IF('Quick Entry'!J23="","",'Quick Entry'!J23)</f>
        <v/>
      </c>
      <c r="U18" s="10" t="str">
        <f>IF('Quick Entry'!K23="","",'Quick Entry'!K23)</f>
        <v/>
      </c>
      <c r="V18" s="10" t="str">
        <f>IF('Quick Entry'!M23="","",'Quick Entry'!M23)</f>
        <v/>
      </c>
      <c r="W18" s="10"/>
      <c r="X18" s="9" t="str">
        <f>IF('Quick Entry'!O23="","",'Quick Entry'!O23)</f>
        <v/>
      </c>
      <c r="Y18" s="9"/>
      <c r="Z18" s="15" t="str">
        <f t="shared" ca="1" si="3"/>
        <v/>
      </c>
      <c r="AA18" s="15" t="str">
        <f>IF(V18&lt;&gt;"Yes","Not needed",IF(Q18&lt;&gt;"Yes","Review per policy",IF(Z18&gt;Settings!$B$8,"Escalate review",IF(Z18&gt;Settings!$B$7,"Review due","Not needed"))))</f>
        <v>Not needed</v>
      </c>
      <c r="AB18" s="10"/>
      <c r="AC18" s="10" t="str">
        <f>IF('Quick Entry'!P23="","",'Quick Entry'!P23)</f>
        <v/>
      </c>
      <c r="AD18" s="15" t="str">
        <f>IF(AC18="","",IF(LEFT(AC18,1)*1&gt;=Settings!$B$9,"Sedation review",""))</f>
        <v/>
      </c>
      <c r="AE18" s="10"/>
      <c r="AF18" s="10"/>
      <c r="AG18" s="9"/>
      <c r="AH18" s="10" t="str">
        <f>IF('Quick Entry'!Q23="","",'Quick Entry'!Q23)</f>
        <v/>
      </c>
      <c r="AI18" s="10" t="str">
        <f>IF('Quick Entry'!S23="","",'Quick Entry'!S23)</f>
        <v/>
      </c>
      <c r="AJ18" s="15" t="str">
        <f t="shared" si="4"/>
        <v/>
      </c>
      <c r="AK18" s="10"/>
      <c r="AL18" s="10"/>
      <c r="AM18" s="29" t="str">
        <f>IF('Quick Entry'!T23="","",'Quick Entry'!T23)</f>
        <v/>
      </c>
    </row>
    <row r="19" spans="1:39">
      <c r="A19" s="15" t="str">
        <f t="shared" si="0"/>
        <v/>
      </c>
      <c r="B19" s="10" t="str">
        <f>IF('Quick Entry'!A24="","",'Quick Entry'!A24)</f>
        <v/>
      </c>
      <c r="C19" s="10" t="str">
        <f>IF('Quick Entry'!B24="","",'Quick Entry'!B24)</f>
        <v/>
      </c>
      <c r="D19" s="9" t="str">
        <f>IF('Quick Entry'!C24="","",'Quick Entry'!C24)</f>
        <v/>
      </c>
      <c r="E19" s="10"/>
      <c r="F19" s="10" t="str">
        <f>IF('Quick Entry'!D24="","",'Quick Entry'!D24)</f>
        <v/>
      </c>
      <c r="G19" s="10" t="str">
        <f>IF('Quick Entry'!E24="","",'Quick Entry'!E24)</f>
        <v/>
      </c>
      <c r="H19" s="10" t="str">
        <f>IF('Quick Entry'!F24="","",'Quick Entry'!F24)</f>
        <v/>
      </c>
      <c r="I19" s="10"/>
      <c r="J19" s="10"/>
      <c r="K19" s="10"/>
      <c r="L19" s="10"/>
      <c r="M19" s="10"/>
      <c r="N19" s="15" t="str">
        <f t="shared" si="1"/>
        <v/>
      </c>
      <c r="O19" s="15" t="str">
        <f t="shared" si="2"/>
        <v/>
      </c>
      <c r="P19" s="15" t="str">
        <f>IF(O19="","",IF(O19&gt;=Settings!$B$5,"Moderate/severe","None/low"))</f>
        <v/>
      </c>
      <c r="Q19" s="10" t="str">
        <f>IF('Quick Entry'!G24="","",IF(OR('Quick Entry'!G24="Acute pain episode",'Quick Entry'!G24="Yes"),"Yes","No"))</f>
        <v/>
      </c>
      <c r="R19" s="10" t="str">
        <f>IF('Quick Entry'!H24="","",'Quick Entry'!H24)</f>
        <v/>
      </c>
      <c r="S19" s="10" t="str">
        <f>IF('Quick Entry'!I24="","",'Quick Entry'!I24)</f>
        <v/>
      </c>
      <c r="T19" s="10" t="str">
        <f>IF('Quick Entry'!J24="","",'Quick Entry'!J24)</f>
        <v/>
      </c>
      <c r="U19" s="10" t="str">
        <f>IF('Quick Entry'!K24="","",'Quick Entry'!K24)</f>
        <v/>
      </c>
      <c r="V19" s="10" t="str">
        <f>IF('Quick Entry'!M24="","",'Quick Entry'!M24)</f>
        <v/>
      </c>
      <c r="W19" s="10"/>
      <c r="X19" s="9" t="str">
        <f>IF('Quick Entry'!O24="","",'Quick Entry'!O24)</f>
        <v/>
      </c>
      <c r="Y19" s="9"/>
      <c r="Z19" s="15" t="str">
        <f t="shared" ca="1" si="3"/>
        <v/>
      </c>
      <c r="AA19" s="15" t="str">
        <f>IF(V19&lt;&gt;"Yes","Not needed",IF(Q19&lt;&gt;"Yes","Review per policy",IF(Z19&gt;Settings!$B$8,"Escalate review",IF(Z19&gt;Settings!$B$7,"Review due","Not needed"))))</f>
        <v>Not needed</v>
      </c>
      <c r="AB19" s="10"/>
      <c r="AC19" s="10" t="str">
        <f>IF('Quick Entry'!P24="","",'Quick Entry'!P24)</f>
        <v/>
      </c>
      <c r="AD19" s="15" t="str">
        <f>IF(AC19="","",IF(LEFT(AC19,1)*1&gt;=Settings!$B$9,"Sedation review",""))</f>
        <v/>
      </c>
      <c r="AE19" s="10"/>
      <c r="AF19" s="10"/>
      <c r="AG19" s="9"/>
      <c r="AH19" s="10" t="str">
        <f>IF('Quick Entry'!Q24="","",'Quick Entry'!Q24)</f>
        <v/>
      </c>
      <c r="AI19" s="10" t="str">
        <f>IF('Quick Entry'!S24="","",'Quick Entry'!S24)</f>
        <v/>
      </c>
      <c r="AJ19" s="15" t="str">
        <f t="shared" si="4"/>
        <v/>
      </c>
      <c r="AK19" s="10"/>
      <c r="AL19" s="10"/>
      <c r="AM19" s="29" t="str">
        <f>IF('Quick Entry'!T24="","",'Quick Entry'!T24)</f>
        <v/>
      </c>
    </row>
    <row r="20" spans="1:39">
      <c r="A20" s="15" t="str">
        <f t="shared" si="0"/>
        <v/>
      </c>
      <c r="B20" s="10" t="str">
        <f>IF('Quick Entry'!A25="","",'Quick Entry'!A25)</f>
        <v/>
      </c>
      <c r="C20" s="10" t="str">
        <f>IF('Quick Entry'!B25="","",'Quick Entry'!B25)</f>
        <v/>
      </c>
      <c r="D20" s="9" t="str">
        <f>IF('Quick Entry'!C25="","",'Quick Entry'!C25)</f>
        <v/>
      </c>
      <c r="E20" s="10"/>
      <c r="F20" s="10" t="str">
        <f>IF('Quick Entry'!D25="","",'Quick Entry'!D25)</f>
        <v/>
      </c>
      <c r="G20" s="10" t="str">
        <f>IF('Quick Entry'!E25="","",'Quick Entry'!E25)</f>
        <v/>
      </c>
      <c r="H20" s="10" t="str">
        <f>IF('Quick Entry'!F25="","",'Quick Entry'!F25)</f>
        <v/>
      </c>
      <c r="I20" s="10"/>
      <c r="J20" s="10"/>
      <c r="K20" s="10"/>
      <c r="L20" s="10"/>
      <c r="M20" s="10"/>
      <c r="N20" s="15" t="str">
        <f t="shared" si="1"/>
        <v/>
      </c>
      <c r="O20" s="15" t="str">
        <f t="shared" si="2"/>
        <v/>
      </c>
      <c r="P20" s="15" t="str">
        <f>IF(O20="","",IF(O20&gt;=Settings!$B$5,"Moderate/severe","None/low"))</f>
        <v/>
      </c>
      <c r="Q20" s="10" t="str">
        <f>IF('Quick Entry'!G25="","",IF(OR('Quick Entry'!G25="Acute pain episode",'Quick Entry'!G25="Yes"),"Yes","No"))</f>
        <v/>
      </c>
      <c r="R20" s="10" t="str">
        <f>IF('Quick Entry'!H25="","",'Quick Entry'!H25)</f>
        <v/>
      </c>
      <c r="S20" s="10" t="str">
        <f>IF('Quick Entry'!I25="","",'Quick Entry'!I25)</f>
        <v/>
      </c>
      <c r="T20" s="10" t="str">
        <f>IF('Quick Entry'!J25="","",'Quick Entry'!J25)</f>
        <v/>
      </c>
      <c r="U20" s="10" t="str">
        <f>IF('Quick Entry'!K25="","",'Quick Entry'!K25)</f>
        <v/>
      </c>
      <c r="V20" s="10" t="str">
        <f>IF('Quick Entry'!M25="","",'Quick Entry'!M25)</f>
        <v/>
      </c>
      <c r="W20" s="10"/>
      <c r="X20" s="9" t="str">
        <f>IF('Quick Entry'!O25="","",'Quick Entry'!O25)</f>
        <v/>
      </c>
      <c r="Y20" s="9"/>
      <c r="Z20" s="15" t="str">
        <f t="shared" ca="1" si="3"/>
        <v/>
      </c>
      <c r="AA20" s="15" t="str">
        <f>IF(V20&lt;&gt;"Yes","Not needed",IF(Q20&lt;&gt;"Yes","Review per policy",IF(Z20&gt;Settings!$B$8,"Escalate review",IF(Z20&gt;Settings!$B$7,"Review due","Not needed"))))</f>
        <v>Not needed</v>
      </c>
      <c r="AB20" s="10"/>
      <c r="AC20" s="10" t="str">
        <f>IF('Quick Entry'!P25="","",'Quick Entry'!P25)</f>
        <v/>
      </c>
      <c r="AD20" s="15" t="str">
        <f>IF(AC20="","",IF(LEFT(AC20,1)*1&gt;=Settings!$B$9,"Sedation review",""))</f>
        <v/>
      </c>
      <c r="AE20" s="10"/>
      <c r="AF20" s="10"/>
      <c r="AG20" s="9"/>
      <c r="AH20" s="10" t="str">
        <f>IF('Quick Entry'!Q25="","",'Quick Entry'!Q25)</f>
        <v/>
      </c>
      <c r="AI20" s="10" t="str">
        <f>IF('Quick Entry'!S25="","",'Quick Entry'!S25)</f>
        <v/>
      </c>
      <c r="AJ20" s="15" t="str">
        <f t="shared" si="4"/>
        <v/>
      </c>
      <c r="AK20" s="10"/>
      <c r="AL20" s="10"/>
      <c r="AM20" s="29" t="str">
        <f>IF('Quick Entry'!T25="","",'Quick Entry'!T25)</f>
        <v/>
      </c>
    </row>
    <row r="21" spans="1:39">
      <c r="A21" s="15" t="str">
        <f t="shared" si="0"/>
        <v/>
      </c>
      <c r="B21" s="10" t="str">
        <f>IF('Quick Entry'!A26="","",'Quick Entry'!A26)</f>
        <v/>
      </c>
      <c r="C21" s="10" t="str">
        <f>IF('Quick Entry'!B26="","",'Quick Entry'!B26)</f>
        <v/>
      </c>
      <c r="D21" s="9" t="str">
        <f>IF('Quick Entry'!C26="","",'Quick Entry'!C26)</f>
        <v/>
      </c>
      <c r="E21" s="10"/>
      <c r="F21" s="10" t="str">
        <f>IF('Quick Entry'!D26="","",'Quick Entry'!D26)</f>
        <v/>
      </c>
      <c r="G21" s="10" t="str">
        <f>IF('Quick Entry'!E26="","",'Quick Entry'!E26)</f>
        <v/>
      </c>
      <c r="H21" s="10" t="str">
        <f>IF('Quick Entry'!F26="","",'Quick Entry'!F26)</f>
        <v/>
      </c>
      <c r="I21" s="10"/>
      <c r="J21" s="10"/>
      <c r="K21" s="10"/>
      <c r="L21" s="10"/>
      <c r="M21" s="10"/>
      <c r="N21" s="15" t="str">
        <f t="shared" si="1"/>
        <v/>
      </c>
      <c r="O21" s="15" t="str">
        <f t="shared" si="2"/>
        <v/>
      </c>
      <c r="P21" s="15" t="str">
        <f>IF(O21="","",IF(O21&gt;=Settings!$B$5,"Moderate/severe","None/low"))</f>
        <v/>
      </c>
      <c r="Q21" s="10" t="str">
        <f>IF('Quick Entry'!G26="","",IF(OR('Quick Entry'!G26="Acute pain episode",'Quick Entry'!G26="Yes"),"Yes","No"))</f>
        <v/>
      </c>
      <c r="R21" s="10" t="str">
        <f>IF('Quick Entry'!H26="","",'Quick Entry'!H26)</f>
        <v/>
      </c>
      <c r="S21" s="10" t="str">
        <f>IF('Quick Entry'!I26="","",'Quick Entry'!I26)</f>
        <v/>
      </c>
      <c r="T21" s="10" t="str">
        <f>IF('Quick Entry'!J26="","",'Quick Entry'!J26)</f>
        <v/>
      </c>
      <c r="U21" s="10" t="str">
        <f>IF('Quick Entry'!K26="","",'Quick Entry'!K26)</f>
        <v/>
      </c>
      <c r="V21" s="10" t="str">
        <f>IF('Quick Entry'!M26="","",'Quick Entry'!M26)</f>
        <v/>
      </c>
      <c r="W21" s="10"/>
      <c r="X21" s="9" t="str">
        <f>IF('Quick Entry'!O26="","",'Quick Entry'!O26)</f>
        <v/>
      </c>
      <c r="Y21" s="9"/>
      <c r="Z21" s="15" t="str">
        <f t="shared" ca="1" si="3"/>
        <v/>
      </c>
      <c r="AA21" s="15" t="str">
        <f>IF(V21&lt;&gt;"Yes","Not needed",IF(Q21&lt;&gt;"Yes","Review per policy",IF(Z21&gt;Settings!$B$8,"Escalate review",IF(Z21&gt;Settings!$B$7,"Review due","Not needed"))))</f>
        <v>Not needed</v>
      </c>
      <c r="AB21" s="10"/>
      <c r="AC21" s="10" t="str">
        <f>IF('Quick Entry'!P26="","",'Quick Entry'!P26)</f>
        <v/>
      </c>
      <c r="AD21" s="15" t="str">
        <f>IF(AC21="","",IF(LEFT(AC21,1)*1&gt;=Settings!$B$9,"Sedation review",""))</f>
        <v/>
      </c>
      <c r="AE21" s="10"/>
      <c r="AF21" s="10"/>
      <c r="AG21" s="9"/>
      <c r="AH21" s="10" t="str">
        <f>IF('Quick Entry'!Q26="","",'Quick Entry'!Q26)</f>
        <v/>
      </c>
      <c r="AI21" s="10" t="str">
        <f>IF('Quick Entry'!S26="","",'Quick Entry'!S26)</f>
        <v/>
      </c>
      <c r="AJ21" s="15" t="str">
        <f t="shared" si="4"/>
        <v/>
      </c>
      <c r="AK21" s="10"/>
      <c r="AL21" s="10"/>
      <c r="AM21" s="29" t="str">
        <f>IF('Quick Entry'!T26="","",'Quick Entry'!T26)</f>
        <v/>
      </c>
    </row>
    <row r="22" spans="1:39">
      <c r="A22" s="15" t="str">
        <f t="shared" si="0"/>
        <v/>
      </c>
      <c r="B22" s="10" t="str">
        <f>IF('Quick Entry'!A27="","",'Quick Entry'!A27)</f>
        <v/>
      </c>
      <c r="C22" s="10" t="str">
        <f>IF('Quick Entry'!B27="","",'Quick Entry'!B27)</f>
        <v/>
      </c>
      <c r="D22" s="9" t="str">
        <f>IF('Quick Entry'!C27="","",'Quick Entry'!C27)</f>
        <v/>
      </c>
      <c r="E22" s="10"/>
      <c r="F22" s="10" t="str">
        <f>IF('Quick Entry'!D27="","",'Quick Entry'!D27)</f>
        <v/>
      </c>
      <c r="G22" s="10" t="str">
        <f>IF('Quick Entry'!E27="","",'Quick Entry'!E27)</f>
        <v/>
      </c>
      <c r="H22" s="10" t="str">
        <f>IF('Quick Entry'!F27="","",'Quick Entry'!F27)</f>
        <v/>
      </c>
      <c r="I22" s="10"/>
      <c r="J22" s="10"/>
      <c r="K22" s="10"/>
      <c r="L22" s="10"/>
      <c r="M22" s="10"/>
      <c r="N22" s="15" t="str">
        <f t="shared" si="1"/>
        <v/>
      </c>
      <c r="O22" s="15" t="str">
        <f t="shared" si="2"/>
        <v/>
      </c>
      <c r="P22" s="15" t="str">
        <f>IF(O22="","",IF(O22&gt;=Settings!$B$5,"Moderate/severe","None/low"))</f>
        <v/>
      </c>
      <c r="Q22" s="10" t="str">
        <f>IF('Quick Entry'!G27="","",IF(OR('Quick Entry'!G27="Acute pain episode",'Quick Entry'!G27="Yes"),"Yes","No"))</f>
        <v/>
      </c>
      <c r="R22" s="10" t="str">
        <f>IF('Quick Entry'!H27="","",'Quick Entry'!H27)</f>
        <v/>
      </c>
      <c r="S22" s="10" t="str">
        <f>IF('Quick Entry'!I27="","",'Quick Entry'!I27)</f>
        <v/>
      </c>
      <c r="T22" s="10" t="str">
        <f>IF('Quick Entry'!J27="","",'Quick Entry'!J27)</f>
        <v/>
      </c>
      <c r="U22" s="10" t="str">
        <f>IF('Quick Entry'!K27="","",'Quick Entry'!K27)</f>
        <v/>
      </c>
      <c r="V22" s="10" t="str">
        <f>IF('Quick Entry'!M27="","",'Quick Entry'!M27)</f>
        <v/>
      </c>
      <c r="W22" s="10"/>
      <c r="X22" s="9" t="str">
        <f>IF('Quick Entry'!O27="","",'Quick Entry'!O27)</f>
        <v/>
      </c>
      <c r="Y22" s="9"/>
      <c r="Z22" s="15" t="str">
        <f t="shared" ca="1" si="3"/>
        <v/>
      </c>
      <c r="AA22" s="15" t="str">
        <f>IF(V22&lt;&gt;"Yes","Not needed",IF(Q22&lt;&gt;"Yes","Review per policy",IF(Z22&gt;Settings!$B$8,"Escalate review",IF(Z22&gt;Settings!$B$7,"Review due","Not needed"))))</f>
        <v>Not needed</v>
      </c>
      <c r="AB22" s="10"/>
      <c r="AC22" s="10" t="str">
        <f>IF('Quick Entry'!P27="","",'Quick Entry'!P27)</f>
        <v/>
      </c>
      <c r="AD22" s="15" t="str">
        <f>IF(AC22="","",IF(LEFT(AC22,1)*1&gt;=Settings!$B$9,"Sedation review",""))</f>
        <v/>
      </c>
      <c r="AE22" s="10"/>
      <c r="AF22" s="10"/>
      <c r="AG22" s="9"/>
      <c r="AH22" s="10" t="str">
        <f>IF('Quick Entry'!Q27="","",'Quick Entry'!Q27)</f>
        <v/>
      </c>
      <c r="AI22" s="10" t="str">
        <f>IF('Quick Entry'!S27="","",'Quick Entry'!S27)</f>
        <v/>
      </c>
      <c r="AJ22" s="15" t="str">
        <f t="shared" si="4"/>
        <v/>
      </c>
      <c r="AK22" s="10"/>
      <c r="AL22" s="10"/>
      <c r="AM22" s="29" t="str">
        <f>IF('Quick Entry'!T27="","",'Quick Entry'!T27)</f>
        <v/>
      </c>
    </row>
    <row r="23" spans="1:39">
      <c r="A23" s="15" t="str">
        <f t="shared" si="0"/>
        <v/>
      </c>
      <c r="B23" s="10" t="str">
        <f>IF('Quick Entry'!A28="","",'Quick Entry'!A28)</f>
        <v/>
      </c>
      <c r="C23" s="10" t="str">
        <f>IF('Quick Entry'!B28="","",'Quick Entry'!B28)</f>
        <v/>
      </c>
      <c r="D23" s="9" t="str">
        <f>IF('Quick Entry'!C28="","",'Quick Entry'!C28)</f>
        <v/>
      </c>
      <c r="E23" s="10"/>
      <c r="F23" s="10" t="str">
        <f>IF('Quick Entry'!D28="","",'Quick Entry'!D28)</f>
        <v/>
      </c>
      <c r="G23" s="10" t="str">
        <f>IF('Quick Entry'!E28="","",'Quick Entry'!E28)</f>
        <v/>
      </c>
      <c r="H23" s="10" t="str">
        <f>IF('Quick Entry'!F28="","",'Quick Entry'!F28)</f>
        <v/>
      </c>
      <c r="I23" s="10"/>
      <c r="J23" s="10"/>
      <c r="K23" s="10"/>
      <c r="L23" s="10"/>
      <c r="M23" s="10"/>
      <c r="N23" s="15" t="str">
        <f t="shared" si="1"/>
        <v/>
      </c>
      <c r="O23" s="15" t="str">
        <f t="shared" si="2"/>
        <v/>
      </c>
      <c r="P23" s="15" t="str">
        <f>IF(O23="","",IF(O23&gt;=Settings!$B$5,"Moderate/severe","None/low"))</f>
        <v/>
      </c>
      <c r="Q23" s="10" t="str">
        <f>IF('Quick Entry'!G28="","",IF(OR('Quick Entry'!G28="Acute pain episode",'Quick Entry'!G28="Yes"),"Yes","No"))</f>
        <v/>
      </c>
      <c r="R23" s="10" t="str">
        <f>IF('Quick Entry'!H28="","",'Quick Entry'!H28)</f>
        <v/>
      </c>
      <c r="S23" s="10" t="str">
        <f>IF('Quick Entry'!I28="","",'Quick Entry'!I28)</f>
        <v/>
      </c>
      <c r="T23" s="10" t="str">
        <f>IF('Quick Entry'!J28="","",'Quick Entry'!J28)</f>
        <v/>
      </c>
      <c r="U23" s="10" t="str">
        <f>IF('Quick Entry'!K28="","",'Quick Entry'!K28)</f>
        <v/>
      </c>
      <c r="V23" s="10" t="str">
        <f>IF('Quick Entry'!M28="","",'Quick Entry'!M28)</f>
        <v/>
      </c>
      <c r="W23" s="10"/>
      <c r="X23" s="9" t="str">
        <f>IF('Quick Entry'!O28="","",'Quick Entry'!O28)</f>
        <v/>
      </c>
      <c r="Y23" s="9"/>
      <c r="Z23" s="15" t="str">
        <f t="shared" ca="1" si="3"/>
        <v/>
      </c>
      <c r="AA23" s="15" t="str">
        <f>IF(V23&lt;&gt;"Yes","Not needed",IF(Q23&lt;&gt;"Yes","Review per policy",IF(Z23&gt;Settings!$B$8,"Escalate review",IF(Z23&gt;Settings!$B$7,"Review due","Not needed"))))</f>
        <v>Not needed</v>
      </c>
      <c r="AB23" s="10"/>
      <c r="AC23" s="10" t="str">
        <f>IF('Quick Entry'!P28="","",'Quick Entry'!P28)</f>
        <v/>
      </c>
      <c r="AD23" s="15" t="str">
        <f>IF(AC23="","",IF(LEFT(AC23,1)*1&gt;=Settings!$B$9,"Sedation review",""))</f>
        <v/>
      </c>
      <c r="AE23" s="10"/>
      <c r="AF23" s="10"/>
      <c r="AG23" s="9"/>
      <c r="AH23" s="10" t="str">
        <f>IF('Quick Entry'!Q28="","",'Quick Entry'!Q28)</f>
        <v/>
      </c>
      <c r="AI23" s="10" t="str">
        <f>IF('Quick Entry'!S28="","",'Quick Entry'!S28)</f>
        <v/>
      </c>
      <c r="AJ23" s="15" t="str">
        <f t="shared" si="4"/>
        <v/>
      </c>
      <c r="AK23" s="10"/>
      <c r="AL23" s="10"/>
      <c r="AM23" s="29" t="str">
        <f>IF('Quick Entry'!T28="","",'Quick Entry'!T28)</f>
        <v/>
      </c>
    </row>
    <row r="24" spans="1:39">
      <c r="A24" s="15" t="str">
        <f t="shared" si="0"/>
        <v/>
      </c>
      <c r="B24" s="10" t="str">
        <f>IF('Quick Entry'!A29="","",'Quick Entry'!A29)</f>
        <v/>
      </c>
      <c r="C24" s="10" t="str">
        <f>IF('Quick Entry'!B29="","",'Quick Entry'!B29)</f>
        <v/>
      </c>
      <c r="D24" s="9" t="str">
        <f>IF('Quick Entry'!C29="","",'Quick Entry'!C29)</f>
        <v/>
      </c>
      <c r="E24" s="10"/>
      <c r="F24" s="10" t="str">
        <f>IF('Quick Entry'!D29="","",'Quick Entry'!D29)</f>
        <v/>
      </c>
      <c r="G24" s="10" t="str">
        <f>IF('Quick Entry'!E29="","",'Quick Entry'!E29)</f>
        <v/>
      </c>
      <c r="H24" s="10" t="str">
        <f>IF('Quick Entry'!F29="","",'Quick Entry'!F29)</f>
        <v/>
      </c>
      <c r="I24" s="10"/>
      <c r="J24" s="10"/>
      <c r="K24" s="10"/>
      <c r="L24" s="10"/>
      <c r="M24" s="10"/>
      <c r="N24" s="15" t="str">
        <f t="shared" si="1"/>
        <v/>
      </c>
      <c r="O24" s="15" t="str">
        <f t="shared" si="2"/>
        <v/>
      </c>
      <c r="P24" s="15" t="str">
        <f>IF(O24="","",IF(O24&gt;=Settings!$B$5,"Moderate/severe","None/low"))</f>
        <v/>
      </c>
      <c r="Q24" s="10" t="str">
        <f>IF('Quick Entry'!G29="","",IF(OR('Quick Entry'!G29="Acute pain episode",'Quick Entry'!G29="Yes"),"Yes","No"))</f>
        <v/>
      </c>
      <c r="R24" s="10" t="str">
        <f>IF('Quick Entry'!H29="","",'Quick Entry'!H29)</f>
        <v/>
      </c>
      <c r="S24" s="10" t="str">
        <f>IF('Quick Entry'!I29="","",'Quick Entry'!I29)</f>
        <v/>
      </c>
      <c r="T24" s="10" t="str">
        <f>IF('Quick Entry'!J29="","",'Quick Entry'!J29)</f>
        <v/>
      </c>
      <c r="U24" s="10" t="str">
        <f>IF('Quick Entry'!K29="","",'Quick Entry'!K29)</f>
        <v/>
      </c>
      <c r="V24" s="10" t="str">
        <f>IF('Quick Entry'!M29="","",'Quick Entry'!M29)</f>
        <v/>
      </c>
      <c r="W24" s="10"/>
      <c r="X24" s="9" t="str">
        <f>IF('Quick Entry'!O29="","",'Quick Entry'!O29)</f>
        <v/>
      </c>
      <c r="Y24" s="9"/>
      <c r="Z24" s="15" t="str">
        <f t="shared" ca="1" si="3"/>
        <v/>
      </c>
      <c r="AA24" s="15" t="str">
        <f>IF(V24&lt;&gt;"Yes","Not needed",IF(Q24&lt;&gt;"Yes","Review per policy",IF(Z24&gt;Settings!$B$8,"Escalate review",IF(Z24&gt;Settings!$B$7,"Review due","Not needed"))))</f>
        <v>Not needed</v>
      </c>
      <c r="AB24" s="10"/>
      <c r="AC24" s="10" t="str">
        <f>IF('Quick Entry'!P29="","",'Quick Entry'!P29)</f>
        <v/>
      </c>
      <c r="AD24" s="15" t="str">
        <f>IF(AC24="","",IF(LEFT(AC24,1)*1&gt;=Settings!$B$9,"Sedation review",""))</f>
        <v/>
      </c>
      <c r="AE24" s="10"/>
      <c r="AF24" s="10"/>
      <c r="AG24" s="9"/>
      <c r="AH24" s="10" t="str">
        <f>IF('Quick Entry'!Q29="","",'Quick Entry'!Q29)</f>
        <v/>
      </c>
      <c r="AI24" s="10" t="str">
        <f>IF('Quick Entry'!S29="","",'Quick Entry'!S29)</f>
        <v/>
      </c>
      <c r="AJ24" s="15" t="str">
        <f t="shared" si="4"/>
        <v/>
      </c>
      <c r="AK24" s="10"/>
      <c r="AL24" s="10"/>
      <c r="AM24" s="29" t="str">
        <f>IF('Quick Entry'!T29="","",'Quick Entry'!T29)</f>
        <v/>
      </c>
    </row>
    <row r="25" spans="1:39">
      <c r="A25" s="15" t="str">
        <f t="shared" si="0"/>
        <v/>
      </c>
      <c r="B25" s="10" t="str">
        <f>IF('Quick Entry'!A30="","",'Quick Entry'!A30)</f>
        <v/>
      </c>
      <c r="C25" s="10" t="str">
        <f>IF('Quick Entry'!B30="","",'Quick Entry'!B30)</f>
        <v/>
      </c>
      <c r="D25" s="9" t="str">
        <f>IF('Quick Entry'!C30="","",'Quick Entry'!C30)</f>
        <v/>
      </c>
      <c r="E25" s="10"/>
      <c r="F25" s="10" t="str">
        <f>IF('Quick Entry'!D30="","",'Quick Entry'!D30)</f>
        <v/>
      </c>
      <c r="G25" s="10" t="str">
        <f>IF('Quick Entry'!E30="","",'Quick Entry'!E30)</f>
        <v/>
      </c>
      <c r="H25" s="10" t="str">
        <f>IF('Quick Entry'!F30="","",'Quick Entry'!F30)</f>
        <v/>
      </c>
      <c r="I25" s="10"/>
      <c r="J25" s="10"/>
      <c r="K25" s="10"/>
      <c r="L25" s="10"/>
      <c r="M25" s="10"/>
      <c r="N25" s="15" t="str">
        <f t="shared" si="1"/>
        <v/>
      </c>
      <c r="O25" s="15" t="str">
        <f t="shared" si="2"/>
        <v/>
      </c>
      <c r="P25" s="15" t="str">
        <f>IF(O25="","",IF(O25&gt;=Settings!$B$5,"Moderate/severe","None/low"))</f>
        <v/>
      </c>
      <c r="Q25" s="10" t="str">
        <f>IF('Quick Entry'!G30="","",IF(OR('Quick Entry'!G30="Acute pain episode",'Quick Entry'!G30="Yes"),"Yes","No"))</f>
        <v/>
      </c>
      <c r="R25" s="10" t="str">
        <f>IF('Quick Entry'!H30="","",'Quick Entry'!H30)</f>
        <v/>
      </c>
      <c r="S25" s="10" t="str">
        <f>IF('Quick Entry'!I30="","",'Quick Entry'!I30)</f>
        <v/>
      </c>
      <c r="T25" s="10" t="str">
        <f>IF('Quick Entry'!J30="","",'Quick Entry'!J30)</f>
        <v/>
      </c>
      <c r="U25" s="10" t="str">
        <f>IF('Quick Entry'!K30="","",'Quick Entry'!K30)</f>
        <v/>
      </c>
      <c r="V25" s="10" t="str">
        <f>IF('Quick Entry'!M30="","",'Quick Entry'!M30)</f>
        <v/>
      </c>
      <c r="W25" s="10"/>
      <c r="X25" s="9" t="str">
        <f>IF('Quick Entry'!O30="","",'Quick Entry'!O30)</f>
        <v/>
      </c>
      <c r="Y25" s="9"/>
      <c r="Z25" s="15" t="str">
        <f t="shared" ca="1" si="3"/>
        <v/>
      </c>
      <c r="AA25" s="15" t="str">
        <f>IF(V25&lt;&gt;"Yes","Not needed",IF(Q25&lt;&gt;"Yes","Review per policy",IF(Z25&gt;Settings!$B$8,"Escalate review",IF(Z25&gt;Settings!$B$7,"Review due","Not needed"))))</f>
        <v>Not needed</v>
      </c>
      <c r="AB25" s="10"/>
      <c r="AC25" s="10" t="str">
        <f>IF('Quick Entry'!P30="","",'Quick Entry'!P30)</f>
        <v/>
      </c>
      <c r="AD25" s="15" t="str">
        <f>IF(AC25="","",IF(LEFT(AC25,1)*1&gt;=Settings!$B$9,"Sedation review",""))</f>
        <v/>
      </c>
      <c r="AE25" s="10"/>
      <c r="AF25" s="10"/>
      <c r="AG25" s="9"/>
      <c r="AH25" s="10" t="str">
        <f>IF('Quick Entry'!Q30="","",'Quick Entry'!Q30)</f>
        <v/>
      </c>
      <c r="AI25" s="10" t="str">
        <f>IF('Quick Entry'!S30="","",'Quick Entry'!S30)</f>
        <v/>
      </c>
      <c r="AJ25" s="15" t="str">
        <f t="shared" si="4"/>
        <v/>
      </c>
      <c r="AK25" s="10"/>
      <c r="AL25" s="10"/>
      <c r="AM25" s="29" t="str">
        <f>IF('Quick Entry'!T30="","",'Quick Entry'!T30)</f>
        <v/>
      </c>
    </row>
    <row r="26" spans="1:39">
      <c r="A26" s="15" t="str">
        <f t="shared" si="0"/>
        <v/>
      </c>
      <c r="B26" s="10" t="str">
        <f>IF('Quick Entry'!A31="","",'Quick Entry'!A31)</f>
        <v/>
      </c>
      <c r="C26" s="10" t="str">
        <f>IF('Quick Entry'!B31="","",'Quick Entry'!B31)</f>
        <v/>
      </c>
      <c r="D26" s="9" t="str">
        <f>IF('Quick Entry'!C31="","",'Quick Entry'!C31)</f>
        <v/>
      </c>
      <c r="E26" s="10"/>
      <c r="F26" s="10" t="str">
        <f>IF('Quick Entry'!D31="","",'Quick Entry'!D31)</f>
        <v/>
      </c>
      <c r="G26" s="10" t="str">
        <f>IF('Quick Entry'!E31="","",'Quick Entry'!E31)</f>
        <v/>
      </c>
      <c r="H26" s="10" t="str">
        <f>IF('Quick Entry'!F31="","",'Quick Entry'!F31)</f>
        <v/>
      </c>
      <c r="I26" s="10"/>
      <c r="J26" s="10"/>
      <c r="K26" s="10"/>
      <c r="L26" s="10"/>
      <c r="M26" s="10"/>
      <c r="N26" s="15" t="str">
        <f t="shared" si="1"/>
        <v/>
      </c>
      <c r="O26" s="15" t="str">
        <f t="shared" si="2"/>
        <v/>
      </c>
      <c r="P26" s="15" t="str">
        <f>IF(O26="","",IF(O26&gt;=Settings!$B$5,"Moderate/severe","None/low"))</f>
        <v/>
      </c>
      <c r="Q26" s="10" t="str">
        <f>IF('Quick Entry'!G31="","",IF(OR('Quick Entry'!G31="Acute pain episode",'Quick Entry'!G31="Yes"),"Yes","No"))</f>
        <v/>
      </c>
      <c r="R26" s="10" t="str">
        <f>IF('Quick Entry'!H31="","",'Quick Entry'!H31)</f>
        <v/>
      </c>
      <c r="S26" s="10" t="str">
        <f>IF('Quick Entry'!I31="","",'Quick Entry'!I31)</f>
        <v/>
      </c>
      <c r="T26" s="10" t="str">
        <f>IF('Quick Entry'!J31="","",'Quick Entry'!J31)</f>
        <v/>
      </c>
      <c r="U26" s="10" t="str">
        <f>IF('Quick Entry'!K31="","",'Quick Entry'!K31)</f>
        <v/>
      </c>
      <c r="V26" s="10" t="str">
        <f>IF('Quick Entry'!M31="","",'Quick Entry'!M31)</f>
        <v/>
      </c>
      <c r="W26" s="10"/>
      <c r="X26" s="9" t="str">
        <f>IF('Quick Entry'!O31="","",'Quick Entry'!O31)</f>
        <v/>
      </c>
      <c r="Y26" s="9"/>
      <c r="Z26" s="15" t="str">
        <f t="shared" ca="1" si="3"/>
        <v/>
      </c>
      <c r="AA26" s="15" t="str">
        <f>IF(V26&lt;&gt;"Yes","Not needed",IF(Q26&lt;&gt;"Yes","Review per policy",IF(Z26&gt;Settings!$B$8,"Escalate review",IF(Z26&gt;Settings!$B$7,"Review due","Not needed"))))</f>
        <v>Not needed</v>
      </c>
      <c r="AB26" s="10"/>
      <c r="AC26" s="10" t="str">
        <f>IF('Quick Entry'!P31="","",'Quick Entry'!P31)</f>
        <v/>
      </c>
      <c r="AD26" s="15" t="str">
        <f>IF(AC26="","",IF(LEFT(AC26,1)*1&gt;=Settings!$B$9,"Sedation review",""))</f>
        <v/>
      </c>
      <c r="AE26" s="10"/>
      <c r="AF26" s="10"/>
      <c r="AG26" s="9"/>
      <c r="AH26" s="10" t="str">
        <f>IF('Quick Entry'!Q31="","",'Quick Entry'!Q31)</f>
        <v/>
      </c>
      <c r="AI26" s="10" t="str">
        <f>IF('Quick Entry'!S31="","",'Quick Entry'!S31)</f>
        <v/>
      </c>
      <c r="AJ26" s="15" t="str">
        <f t="shared" si="4"/>
        <v/>
      </c>
      <c r="AK26" s="10"/>
      <c r="AL26" s="10"/>
      <c r="AM26" s="29" t="str">
        <f>IF('Quick Entry'!T31="","",'Quick Entry'!T31)</f>
        <v/>
      </c>
    </row>
    <row r="27" spans="1:39">
      <c r="A27" s="15" t="str">
        <f t="shared" si="0"/>
        <v/>
      </c>
      <c r="B27" s="10" t="str">
        <f>IF('Quick Entry'!A32="","",'Quick Entry'!A32)</f>
        <v/>
      </c>
      <c r="C27" s="10" t="str">
        <f>IF('Quick Entry'!B32="","",'Quick Entry'!B32)</f>
        <v/>
      </c>
      <c r="D27" s="9" t="str">
        <f>IF('Quick Entry'!C32="","",'Quick Entry'!C32)</f>
        <v/>
      </c>
      <c r="E27" s="10"/>
      <c r="F27" s="10" t="str">
        <f>IF('Quick Entry'!D32="","",'Quick Entry'!D32)</f>
        <v/>
      </c>
      <c r="G27" s="10" t="str">
        <f>IF('Quick Entry'!E32="","",'Quick Entry'!E32)</f>
        <v/>
      </c>
      <c r="H27" s="10" t="str">
        <f>IF('Quick Entry'!F32="","",'Quick Entry'!F32)</f>
        <v/>
      </c>
      <c r="I27" s="10"/>
      <c r="J27" s="10"/>
      <c r="K27" s="10"/>
      <c r="L27" s="10"/>
      <c r="M27" s="10"/>
      <c r="N27" s="15" t="str">
        <f t="shared" si="1"/>
        <v/>
      </c>
      <c r="O27" s="15" t="str">
        <f t="shared" si="2"/>
        <v/>
      </c>
      <c r="P27" s="15" t="str">
        <f>IF(O27="","",IF(O27&gt;=Settings!$B$5,"Moderate/severe","None/low"))</f>
        <v/>
      </c>
      <c r="Q27" s="10" t="str">
        <f>IF('Quick Entry'!G32="","",IF(OR('Quick Entry'!G32="Acute pain episode",'Quick Entry'!G32="Yes"),"Yes","No"))</f>
        <v/>
      </c>
      <c r="R27" s="10" t="str">
        <f>IF('Quick Entry'!H32="","",'Quick Entry'!H32)</f>
        <v/>
      </c>
      <c r="S27" s="10" t="str">
        <f>IF('Quick Entry'!I32="","",'Quick Entry'!I32)</f>
        <v/>
      </c>
      <c r="T27" s="10" t="str">
        <f>IF('Quick Entry'!J32="","",'Quick Entry'!J32)</f>
        <v/>
      </c>
      <c r="U27" s="10" t="str">
        <f>IF('Quick Entry'!K32="","",'Quick Entry'!K32)</f>
        <v/>
      </c>
      <c r="V27" s="10" t="str">
        <f>IF('Quick Entry'!M32="","",'Quick Entry'!M32)</f>
        <v/>
      </c>
      <c r="W27" s="10"/>
      <c r="X27" s="9" t="str">
        <f>IF('Quick Entry'!O32="","",'Quick Entry'!O32)</f>
        <v/>
      </c>
      <c r="Y27" s="9"/>
      <c r="Z27" s="15" t="str">
        <f t="shared" ca="1" si="3"/>
        <v/>
      </c>
      <c r="AA27" s="15" t="str">
        <f>IF(V27&lt;&gt;"Yes","Not needed",IF(Q27&lt;&gt;"Yes","Review per policy",IF(Z27&gt;Settings!$B$8,"Escalate review",IF(Z27&gt;Settings!$B$7,"Review due","Not needed"))))</f>
        <v>Not needed</v>
      </c>
      <c r="AB27" s="10"/>
      <c r="AC27" s="10" t="str">
        <f>IF('Quick Entry'!P32="","",'Quick Entry'!P32)</f>
        <v/>
      </c>
      <c r="AD27" s="15" t="str">
        <f>IF(AC27="","",IF(LEFT(AC27,1)*1&gt;=Settings!$B$9,"Sedation review",""))</f>
        <v/>
      </c>
      <c r="AE27" s="10"/>
      <c r="AF27" s="10"/>
      <c r="AG27" s="9"/>
      <c r="AH27" s="10" t="str">
        <f>IF('Quick Entry'!Q32="","",'Quick Entry'!Q32)</f>
        <v/>
      </c>
      <c r="AI27" s="10" t="str">
        <f>IF('Quick Entry'!S32="","",'Quick Entry'!S32)</f>
        <v/>
      </c>
      <c r="AJ27" s="15" t="str">
        <f t="shared" si="4"/>
        <v/>
      </c>
      <c r="AK27" s="10"/>
      <c r="AL27" s="10"/>
      <c r="AM27" s="29" t="str">
        <f>IF('Quick Entry'!T32="","",'Quick Entry'!T32)</f>
        <v/>
      </c>
    </row>
    <row r="28" spans="1:39">
      <c r="A28" s="15" t="str">
        <f t="shared" si="0"/>
        <v/>
      </c>
      <c r="B28" s="10" t="str">
        <f>IF('Quick Entry'!A33="","",'Quick Entry'!A33)</f>
        <v/>
      </c>
      <c r="C28" s="10" t="str">
        <f>IF('Quick Entry'!B33="","",'Quick Entry'!B33)</f>
        <v/>
      </c>
      <c r="D28" s="9" t="str">
        <f>IF('Quick Entry'!C33="","",'Quick Entry'!C33)</f>
        <v/>
      </c>
      <c r="E28" s="10"/>
      <c r="F28" s="10" t="str">
        <f>IF('Quick Entry'!D33="","",'Quick Entry'!D33)</f>
        <v/>
      </c>
      <c r="G28" s="10" t="str">
        <f>IF('Quick Entry'!E33="","",'Quick Entry'!E33)</f>
        <v/>
      </c>
      <c r="H28" s="10" t="str">
        <f>IF('Quick Entry'!F33="","",'Quick Entry'!F33)</f>
        <v/>
      </c>
      <c r="I28" s="10"/>
      <c r="J28" s="10"/>
      <c r="K28" s="10"/>
      <c r="L28" s="10"/>
      <c r="M28" s="10"/>
      <c r="N28" s="15" t="str">
        <f t="shared" si="1"/>
        <v/>
      </c>
      <c r="O28" s="15" t="str">
        <f t="shared" si="2"/>
        <v/>
      </c>
      <c r="P28" s="15" t="str">
        <f>IF(O28="","",IF(O28&gt;=Settings!$B$5,"Moderate/severe","None/low"))</f>
        <v/>
      </c>
      <c r="Q28" s="10" t="str">
        <f>IF('Quick Entry'!G33="","",IF(OR('Quick Entry'!G33="Acute pain episode",'Quick Entry'!G33="Yes"),"Yes","No"))</f>
        <v/>
      </c>
      <c r="R28" s="10" t="str">
        <f>IF('Quick Entry'!H33="","",'Quick Entry'!H33)</f>
        <v/>
      </c>
      <c r="S28" s="10" t="str">
        <f>IF('Quick Entry'!I33="","",'Quick Entry'!I33)</f>
        <v/>
      </c>
      <c r="T28" s="10" t="str">
        <f>IF('Quick Entry'!J33="","",'Quick Entry'!J33)</f>
        <v/>
      </c>
      <c r="U28" s="10" t="str">
        <f>IF('Quick Entry'!K33="","",'Quick Entry'!K33)</f>
        <v/>
      </c>
      <c r="V28" s="10" t="str">
        <f>IF('Quick Entry'!M33="","",'Quick Entry'!M33)</f>
        <v/>
      </c>
      <c r="W28" s="10"/>
      <c r="X28" s="9" t="str">
        <f>IF('Quick Entry'!O33="","",'Quick Entry'!O33)</f>
        <v/>
      </c>
      <c r="Y28" s="9"/>
      <c r="Z28" s="15" t="str">
        <f t="shared" ca="1" si="3"/>
        <v/>
      </c>
      <c r="AA28" s="15" t="str">
        <f>IF(V28&lt;&gt;"Yes","Not needed",IF(Q28&lt;&gt;"Yes","Review per policy",IF(Z28&gt;Settings!$B$8,"Escalate review",IF(Z28&gt;Settings!$B$7,"Review due","Not needed"))))</f>
        <v>Not needed</v>
      </c>
      <c r="AB28" s="10"/>
      <c r="AC28" s="10" t="str">
        <f>IF('Quick Entry'!P33="","",'Quick Entry'!P33)</f>
        <v/>
      </c>
      <c r="AD28" s="15" t="str">
        <f>IF(AC28="","",IF(LEFT(AC28,1)*1&gt;=Settings!$B$9,"Sedation review",""))</f>
        <v/>
      </c>
      <c r="AE28" s="10"/>
      <c r="AF28" s="10"/>
      <c r="AG28" s="9"/>
      <c r="AH28" s="10" t="str">
        <f>IF('Quick Entry'!Q33="","",'Quick Entry'!Q33)</f>
        <v/>
      </c>
      <c r="AI28" s="10" t="str">
        <f>IF('Quick Entry'!S33="","",'Quick Entry'!S33)</f>
        <v/>
      </c>
      <c r="AJ28" s="15" t="str">
        <f t="shared" si="4"/>
        <v/>
      </c>
      <c r="AK28" s="10"/>
      <c r="AL28" s="10"/>
      <c r="AM28" s="29" t="str">
        <f>IF('Quick Entry'!T33="","",'Quick Entry'!T33)</f>
        <v/>
      </c>
    </row>
    <row r="29" spans="1:39">
      <c r="A29" s="15" t="str">
        <f t="shared" si="0"/>
        <v/>
      </c>
      <c r="B29" s="10" t="str">
        <f>IF('Quick Entry'!A34="","",'Quick Entry'!A34)</f>
        <v/>
      </c>
      <c r="C29" s="10" t="str">
        <f>IF('Quick Entry'!B34="","",'Quick Entry'!B34)</f>
        <v/>
      </c>
      <c r="D29" s="9" t="str">
        <f>IF('Quick Entry'!C34="","",'Quick Entry'!C34)</f>
        <v/>
      </c>
      <c r="E29" s="10"/>
      <c r="F29" s="10" t="str">
        <f>IF('Quick Entry'!D34="","",'Quick Entry'!D34)</f>
        <v/>
      </c>
      <c r="G29" s="10" t="str">
        <f>IF('Quick Entry'!E34="","",'Quick Entry'!E34)</f>
        <v/>
      </c>
      <c r="H29" s="10" t="str">
        <f>IF('Quick Entry'!F34="","",'Quick Entry'!F34)</f>
        <v/>
      </c>
      <c r="I29" s="10"/>
      <c r="J29" s="10"/>
      <c r="K29" s="10"/>
      <c r="L29" s="10"/>
      <c r="M29" s="10"/>
      <c r="N29" s="15" t="str">
        <f t="shared" si="1"/>
        <v/>
      </c>
      <c r="O29" s="15" t="str">
        <f t="shared" si="2"/>
        <v/>
      </c>
      <c r="P29" s="15" t="str">
        <f>IF(O29="","",IF(O29&gt;=Settings!$B$5,"Moderate/severe","None/low"))</f>
        <v/>
      </c>
      <c r="Q29" s="10" t="str">
        <f>IF('Quick Entry'!G34="","",IF(OR('Quick Entry'!G34="Acute pain episode",'Quick Entry'!G34="Yes"),"Yes","No"))</f>
        <v/>
      </c>
      <c r="R29" s="10" t="str">
        <f>IF('Quick Entry'!H34="","",'Quick Entry'!H34)</f>
        <v/>
      </c>
      <c r="S29" s="10" t="str">
        <f>IF('Quick Entry'!I34="","",'Quick Entry'!I34)</f>
        <v/>
      </c>
      <c r="T29" s="10" t="str">
        <f>IF('Quick Entry'!J34="","",'Quick Entry'!J34)</f>
        <v/>
      </c>
      <c r="U29" s="10" t="str">
        <f>IF('Quick Entry'!K34="","",'Quick Entry'!K34)</f>
        <v/>
      </c>
      <c r="V29" s="10" t="str">
        <f>IF('Quick Entry'!M34="","",'Quick Entry'!M34)</f>
        <v/>
      </c>
      <c r="W29" s="10"/>
      <c r="X29" s="9" t="str">
        <f>IF('Quick Entry'!O34="","",'Quick Entry'!O34)</f>
        <v/>
      </c>
      <c r="Y29" s="9"/>
      <c r="Z29" s="15" t="str">
        <f t="shared" ca="1" si="3"/>
        <v/>
      </c>
      <c r="AA29" s="15" t="str">
        <f>IF(V29&lt;&gt;"Yes","Not needed",IF(Q29&lt;&gt;"Yes","Review per policy",IF(Z29&gt;Settings!$B$8,"Escalate review",IF(Z29&gt;Settings!$B$7,"Review due","Not needed"))))</f>
        <v>Not needed</v>
      </c>
      <c r="AB29" s="10"/>
      <c r="AC29" s="10" t="str">
        <f>IF('Quick Entry'!P34="","",'Quick Entry'!P34)</f>
        <v/>
      </c>
      <c r="AD29" s="15" t="str">
        <f>IF(AC29="","",IF(LEFT(AC29,1)*1&gt;=Settings!$B$9,"Sedation review",""))</f>
        <v/>
      </c>
      <c r="AE29" s="10"/>
      <c r="AF29" s="10"/>
      <c r="AG29" s="9"/>
      <c r="AH29" s="10" t="str">
        <f>IF('Quick Entry'!Q34="","",'Quick Entry'!Q34)</f>
        <v/>
      </c>
      <c r="AI29" s="10" t="str">
        <f>IF('Quick Entry'!S34="","",'Quick Entry'!S34)</f>
        <v/>
      </c>
      <c r="AJ29" s="15" t="str">
        <f t="shared" si="4"/>
        <v/>
      </c>
      <c r="AK29" s="10"/>
      <c r="AL29" s="10"/>
      <c r="AM29" s="29" t="str">
        <f>IF('Quick Entry'!T34="","",'Quick Entry'!T34)</f>
        <v/>
      </c>
    </row>
    <row r="30" spans="1:39">
      <c r="A30" s="15" t="str">
        <f t="shared" si="0"/>
        <v/>
      </c>
      <c r="B30" s="10" t="str">
        <f>IF('Quick Entry'!A35="","",'Quick Entry'!A35)</f>
        <v/>
      </c>
      <c r="C30" s="10" t="str">
        <f>IF('Quick Entry'!B35="","",'Quick Entry'!B35)</f>
        <v/>
      </c>
      <c r="D30" s="9" t="str">
        <f>IF('Quick Entry'!C35="","",'Quick Entry'!C35)</f>
        <v/>
      </c>
      <c r="E30" s="10"/>
      <c r="F30" s="10" t="str">
        <f>IF('Quick Entry'!D35="","",'Quick Entry'!D35)</f>
        <v/>
      </c>
      <c r="G30" s="10" t="str">
        <f>IF('Quick Entry'!E35="","",'Quick Entry'!E35)</f>
        <v/>
      </c>
      <c r="H30" s="10" t="str">
        <f>IF('Quick Entry'!F35="","",'Quick Entry'!F35)</f>
        <v/>
      </c>
      <c r="I30" s="10"/>
      <c r="J30" s="10"/>
      <c r="K30" s="10"/>
      <c r="L30" s="10"/>
      <c r="M30" s="10"/>
      <c r="N30" s="15" t="str">
        <f t="shared" si="1"/>
        <v/>
      </c>
      <c r="O30" s="15" t="str">
        <f t="shared" si="2"/>
        <v/>
      </c>
      <c r="P30" s="15" t="str">
        <f>IF(O30="","",IF(O30&gt;=Settings!$B$5,"Moderate/severe","None/low"))</f>
        <v/>
      </c>
      <c r="Q30" s="10" t="str">
        <f>IF('Quick Entry'!G35="","",IF(OR('Quick Entry'!G35="Acute pain episode",'Quick Entry'!G35="Yes"),"Yes","No"))</f>
        <v/>
      </c>
      <c r="R30" s="10" t="str">
        <f>IF('Quick Entry'!H35="","",'Quick Entry'!H35)</f>
        <v/>
      </c>
      <c r="S30" s="10" t="str">
        <f>IF('Quick Entry'!I35="","",'Quick Entry'!I35)</f>
        <v/>
      </c>
      <c r="T30" s="10" t="str">
        <f>IF('Quick Entry'!J35="","",'Quick Entry'!J35)</f>
        <v/>
      </c>
      <c r="U30" s="10" t="str">
        <f>IF('Quick Entry'!K35="","",'Quick Entry'!K35)</f>
        <v/>
      </c>
      <c r="V30" s="10" t="str">
        <f>IF('Quick Entry'!M35="","",'Quick Entry'!M35)</f>
        <v/>
      </c>
      <c r="W30" s="10"/>
      <c r="X30" s="9" t="str">
        <f>IF('Quick Entry'!O35="","",'Quick Entry'!O35)</f>
        <v/>
      </c>
      <c r="Y30" s="9"/>
      <c r="Z30" s="15" t="str">
        <f t="shared" ca="1" si="3"/>
        <v/>
      </c>
      <c r="AA30" s="15" t="str">
        <f>IF(V30&lt;&gt;"Yes","Not needed",IF(Q30&lt;&gt;"Yes","Review per policy",IF(Z30&gt;Settings!$B$8,"Escalate review",IF(Z30&gt;Settings!$B$7,"Review due","Not needed"))))</f>
        <v>Not needed</v>
      </c>
      <c r="AB30" s="10"/>
      <c r="AC30" s="10" t="str">
        <f>IF('Quick Entry'!P35="","",'Quick Entry'!P35)</f>
        <v/>
      </c>
      <c r="AD30" s="15" t="str">
        <f>IF(AC30="","",IF(LEFT(AC30,1)*1&gt;=Settings!$B$9,"Sedation review",""))</f>
        <v/>
      </c>
      <c r="AE30" s="10"/>
      <c r="AF30" s="10"/>
      <c r="AG30" s="9"/>
      <c r="AH30" s="10" t="str">
        <f>IF('Quick Entry'!Q35="","",'Quick Entry'!Q35)</f>
        <v/>
      </c>
      <c r="AI30" s="10" t="str">
        <f>IF('Quick Entry'!S35="","",'Quick Entry'!S35)</f>
        <v/>
      </c>
      <c r="AJ30" s="15" t="str">
        <f t="shared" si="4"/>
        <v/>
      </c>
      <c r="AK30" s="10"/>
      <c r="AL30" s="10"/>
      <c r="AM30" s="29" t="str">
        <f>IF('Quick Entry'!T35="","",'Quick Entry'!T35)</f>
        <v/>
      </c>
    </row>
    <row r="31" spans="1:39">
      <c r="A31" s="15" t="str">
        <f t="shared" si="0"/>
        <v/>
      </c>
      <c r="B31" s="10" t="str">
        <f>IF('Quick Entry'!A36="","",'Quick Entry'!A36)</f>
        <v/>
      </c>
      <c r="C31" s="10" t="str">
        <f>IF('Quick Entry'!B36="","",'Quick Entry'!B36)</f>
        <v/>
      </c>
      <c r="D31" s="9" t="str">
        <f>IF('Quick Entry'!C36="","",'Quick Entry'!C36)</f>
        <v/>
      </c>
      <c r="E31" s="10"/>
      <c r="F31" s="10" t="str">
        <f>IF('Quick Entry'!D36="","",'Quick Entry'!D36)</f>
        <v/>
      </c>
      <c r="G31" s="10" t="str">
        <f>IF('Quick Entry'!E36="","",'Quick Entry'!E36)</f>
        <v/>
      </c>
      <c r="H31" s="10" t="str">
        <f>IF('Quick Entry'!F36="","",'Quick Entry'!F36)</f>
        <v/>
      </c>
      <c r="I31" s="10"/>
      <c r="J31" s="10"/>
      <c r="K31" s="10"/>
      <c r="L31" s="10"/>
      <c r="M31" s="10"/>
      <c r="N31" s="15" t="str">
        <f t="shared" si="1"/>
        <v/>
      </c>
      <c r="O31" s="15" t="str">
        <f t="shared" si="2"/>
        <v/>
      </c>
      <c r="P31" s="15" t="str">
        <f>IF(O31="","",IF(O31&gt;=Settings!$B$5,"Moderate/severe","None/low"))</f>
        <v/>
      </c>
      <c r="Q31" s="10" t="str">
        <f>IF('Quick Entry'!G36="","",IF(OR('Quick Entry'!G36="Acute pain episode",'Quick Entry'!G36="Yes"),"Yes","No"))</f>
        <v/>
      </c>
      <c r="R31" s="10" t="str">
        <f>IF('Quick Entry'!H36="","",'Quick Entry'!H36)</f>
        <v/>
      </c>
      <c r="S31" s="10" t="str">
        <f>IF('Quick Entry'!I36="","",'Quick Entry'!I36)</f>
        <v/>
      </c>
      <c r="T31" s="10" t="str">
        <f>IF('Quick Entry'!J36="","",'Quick Entry'!J36)</f>
        <v/>
      </c>
      <c r="U31" s="10" t="str">
        <f>IF('Quick Entry'!K36="","",'Quick Entry'!K36)</f>
        <v/>
      </c>
      <c r="V31" s="10" t="str">
        <f>IF('Quick Entry'!M36="","",'Quick Entry'!M36)</f>
        <v/>
      </c>
      <c r="W31" s="10"/>
      <c r="X31" s="9" t="str">
        <f>IF('Quick Entry'!O36="","",'Quick Entry'!O36)</f>
        <v/>
      </c>
      <c r="Y31" s="9"/>
      <c r="Z31" s="15" t="str">
        <f t="shared" ca="1" si="3"/>
        <v/>
      </c>
      <c r="AA31" s="15" t="str">
        <f>IF(V31&lt;&gt;"Yes","Not needed",IF(Q31&lt;&gt;"Yes","Review per policy",IF(Z31&gt;Settings!$B$8,"Escalate review",IF(Z31&gt;Settings!$B$7,"Review due","Not needed"))))</f>
        <v>Not needed</v>
      </c>
      <c r="AB31" s="10"/>
      <c r="AC31" s="10" t="str">
        <f>IF('Quick Entry'!P36="","",'Quick Entry'!P36)</f>
        <v/>
      </c>
      <c r="AD31" s="15" t="str">
        <f>IF(AC31="","",IF(LEFT(AC31,1)*1&gt;=Settings!$B$9,"Sedation review",""))</f>
        <v/>
      </c>
      <c r="AE31" s="10"/>
      <c r="AF31" s="10"/>
      <c r="AG31" s="9"/>
      <c r="AH31" s="10" t="str">
        <f>IF('Quick Entry'!Q36="","",'Quick Entry'!Q36)</f>
        <v/>
      </c>
      <c r="AI31" s="10" t="str">
        <f>IF('Quick Entry'!S36="","",'Quick Entry'!S36)</f>
        <v/>
      </c>
      <c r="AJ31" s="15" t="str">
        <f t="shared" si="4"/>
        <v/>
      </c>
      <c r="AK31" s="10"/>
      <c r="AL31" s="10"/>
      <c r="AM31" s="29" t="str">
        <f>IF('Quick Entry'!T36="","",'Quick Entry'!T36)</f>
        <v/>
      </c>
    </row>
    <row r="32" spans="1:39">
      <c r="A32" s="15" t="str">
        <f t="shared" si="0"/>
        <v/>
      </c>
      <c r="B32" s="10" t="str">
        <f>IF('Quick Entry'!A37="","",'Quick Entry'!A37)</f>
        <v/>
      </c>
      <c r="C32" s="10" t="str">
        <f>IF('Quick Entry'!B37="","",'Quick Entry'!B37)</f>
        <v/>
      </c>
      <c r="D32" s="9" t="str">
        <f>IF('Quick Entry'!C37="","",'Quick Entry'!C37)</f>
        <v/>
      </c>
      <c r="E32" s="10"/>
      <c r="F32" s="10" t="str">
        <f>IF('Quick Entry'!D37="","",'Quick Entry'!D37)</f>
        <v/>
      </c>
      <c r="G32" s="10" t="str">
        <f>IF('Quick Entry'!E37="","",'Quick Entry'!E37)</f>
        <v/>
      </c>
      <c r="H32" s="10" t="str">
        <f>IF('Quick Entry'!F37="","",'Quick Entry'!F37)</f>
        <v/>
      </c>
      <c r="I32" s="10"/>
      <c r="J32" s="10"/>
      <c r="K32" s="10"/>
      <c r="L32" s="10"/>
      <c r="M32" s="10"/>
      <c r="N32" s="15" t="str">
        <f t="shared" si="1"/>
        <v/>
      </c>
      <c r="O32" s="15" t="str">
        <f t="shared" si="2"/>
        <v/>
      </c>
      <c r="P32" s="15" t="str">
        <f>IF(O32="","",IF(O32&gt;=Settings!$B$5,"Moderate/severe","None/low"))</f>
        <v/>
      </c>
      <c r="Q32" s="10" t="str">
        <f>IF('Quick Entry'!G37="","",IF(OR('Quick Entry'!G37="Acute pain episode",'Quick Entry'!G37="Yes"),"Yes","No"))</f>
        <v/>
      </c>
      <c r="R32" s="10" t="str">
        <f>IF('Quick Entry'!H37="","",'Quick Entry'!H37)</f>
        <v/>
      </c>
      <c r="S32" s="10" t="str">
        <f>IF('Quick Entry'!I37="","",'Quick Entry'!I37)</f>
        <v/>
      </c>
      <c r="T32" s="10" t="str">
        <f>IF('Quick Entry'!J37="","",'Quick Entry'!J37)</f>
        <v/>
      </c>
      <c r="U32" s="10" t="str">
        <f>IF('Quick Entry'!K37="","",'Quick Entry'!K37)</f>
        <v/>
      </c>
      <c r="V32" s="10" t="str">
        <f>IF('Quick Entry'!M37="","",'Quick Entry'!M37)</f>
        <v/>
      </c>
      <c r="W32" s="10"/>
      <c r="X32" s="9" t="str">
        <f>IF('Quick Entry'!O37="","",'Quick Entry'!O37)</f>
        <v/>
      </c>
      <c r="Y32" s="9"/>
      <c r="Z32" s="15" t="str">
        <f t="shared" ca="1" si="3"/>
        <v/>
      </c>
      <c r="AA32" s="15" t="str">
        <f>IF(V32&lt;&gt;"Yes","Not needed",IF(Q32&lt;&gt;"Yes","Review per policy",IF(Z32&gt;Settings!$B$8,"Escalate review",IF(Z32&gt;Settings!$B$7,"Review due","Not needed"))))</f>
        <v>Not needed</v>
      </c>
      <c r="AB32" s="10"/>
      <c r="AC32" s="10" t="str">
        <f>IF('Quick Entry'!P37="","",'Quick Entry'!P37)</f>
        <v/>
      </c>
      <c r="AD32" s="15" t="str">
        <f>IF(AC32="","",IF(LEFT(AC32,1)*1&gt;=Settings!$B$9,"Sedation review",""))</f>
        <v/>
      </c>
      <c r="AE32" s="10"/>
      <c r="AF32" s="10"/>
      <c r="AG32" s="9"/>
      <c r="AH32" s="10" t="str">
        <f>IF('Quick Entry'!Q37="","",'Quick Entry'!Q37)</f>
        <v/>
      </c>
      <c r="AI32" s="10" t="str">
        <f>IF('Quick Entry'!S37="","",'Quick Entry'!S37)</f>
        <v/>
      </c>
      <c r="AJ32" s="15" t="str">
        <f t="shared" si="4"/>
        <v/>
      </c>
      <c r="AK32" s="10"/>
      <c r="AL32" s="10"/>
      <c r="AM32" s="29" t="str">
        <f>IF('Quick Entry'!T37="","",'Quick Entry'!T37)</f>
        <v/>
      </c>
    </row>
    <row r="33" spans="1:39">
      <c r="A33" s="15" t="str">
        <f t="shared" si="0"/>
        <v/>
      </c>
      <c r="B33" s="10" t="str">
        <f>IF('Quick Entry'!A38="","",'Quick Entry'!A38)</f>
        <v/>
      </c>
      <c r="C33" s="10" t="str">
        <f>IF('Quick Entry'!B38="","",'Quick Entry'!B38)</f>
        <v/>
      </c>
      <c r="D33" s="9" t="str">
        <f>IF('Quick Entry'!C38="","",'Quick Entry'!C38)</f>
        <v/>
      </c>
      <c r="E33" s="10"/>
      <c r="F33" s="10" t="str">
        <f>IF('Quick Entry'!D38="","",'Quick Entry'!D38)</f>
        <v/>
      </c>
      <c r="G33" s="10" t="str">
        <f>IF('Quick Entry'!E38="","",'Quick Entry'!E38)</f>
        <v/>
      </c>
      <c r="H33" s="10" t="str">
        <f>IF('Quick Entry'!F38="","",'Quick Entry'!F38)</f>
        <v/>
      </c>
      <c r="I33" s="10"/>
      <c r="J33" s="10"/>
      <c r="K33" s="10"/>
      <c r="L33" s="10"/>
      <c r="M33" s="10"/>
      <c r="N33" s="15" t="str">
        <f t="shared" si="1"/>
        <v/>
      </c>
      <c r="O33" s="15" t="str">
        <f t="shared" si="2"/>
        <v/>
      </c>
      <c r="P33" s="15" t="str">
        <f>IF(O33="","",IF(O33&gt;=Settings!$B$5,"Moderate/severe","None/low"))</f>
        <v/>
      </c>
      <c r="Q33" s="10" t="str">
        <f>IF('Quick Entry'!G38="","",IF(OR('Quick Entry'!G38="Acute pain episode",'Quick Entry'!G38="Yes"),"Yes","No"))</f>
        <v/>
      </c>
      <c r="R33" s="10" t="str">
        <f>IF('Quick Entry'!H38="","",'Quick Entry'!H38)</f>
        <v/>
      </c>
      <c r="S33" s="10" t="str">
        <f>IF('Quick Entry'!I38="","",'Quick Entry'!I38)</f>
        <v/>
      </c>
      <c r="T33" s="10" t="str">
        <f>IF('Quick Entry'!J38="","",'Quick Entry'!J38)</f>
        <v/>
      </c>
      <c r="U33" s="10" t="str">
        <f>IF('Quick Entry'!K38="","",'Quick Entry'!K38)</f>
        <v/>
      </c>
      <c r="V33" s="10" t="str">
        <f>IF('Quick Entry'!M38="","",'Quick Entry'!M38)</f>
        <v/>
      </c>
      <c r="W33" s="10"/>
      <c r="X33" s="9" t="str">
        <f>IF('Quick Entry'!O38="","",'Quick Entry'!O38)</f>
        <v/>
      </c>
      <c r="Y33" s="9"/>
      <c r="Z33" s="15" t="str">
        <f t="shared" ca="1" si="3"/>
        <v/>
      </c>
      <c r="AA33" s="15" t="str">
        <f>IF(V33&lt;&gt;"Yes","Not needed",IF(Q33&lt;&gt;"Yes","Review per policy",IF(Z33&gt;Settings!$B$8,"Escalate review",IF(Z33&gt;Settings!$B$7,"Review due","Not needed"))))</f>
        <v>Not needed</v>
      </c>
      <c r="AB33" s="10"/>
      <c r="AC33" s="10" t="str">
        <f>IF('Quick Entry'!P38="","",'Quick Entry'!P38)</f>
        <v/>
      </c>
      <c r="AD33" s="15" t="str">
        <f>IF(AC33="","",IF(LEFT(AC33,1)*1&gt;=Settings!$B$9,"Sedation review",""))</f>
        <v/>
      </c>
      <c r="AE33" s="10"/>
      <c r="AF33" s="10"/>
      <c r="AG33" s="9"/>
      <c r="AH33" s="10" t="str">
        <f>IF('Quick Entry'!Q38="","",'Quick Entry'!Q38)</f>
        <v/>
      </c>
      <c r="AI33" s="10" t="str">
        <f>IF('Quick Entry'!S38="","",'Quick Entry'!S38)</f>
        <v/>
      </c>
      <c r="AJ33" s="15" t="str">
        <f t="shared" si="4"/>
        <v/>
      </c>
      <c r="AK33" s="10"/>
      <c r="AL33" s="10"/>
      <c r="AM33" s="29" t="str">
        <f>IF('Quick Entry'!T38="","",'Quick Entry'!T38)</f>
        <v/>
      </c>
    </row>
    <row r="34" spans="1:39">
      <c r="A34" s="15" t="str">
        <f t="shared" si="0"/>
        <v/>
      </c>
      <c r="B34" s="10" t="str">
        <f>IF('Quick Entry'!A39="","",'Quick Entry'!A39)</f>
        <v/>
      </c>
      <c r="C34" s="10" t="str">
        <f>IF('Quick Entry'!B39="","",'Quick Entry'!B39)</f>
        <v/>
      </c>
      <c r="D34" s="9" t="str">
        <f>IF('Quick Entry'!C39="","",'Quick Entry'!C39)</f>
        <v/>
      </c>
      <c r="E34" s="10"/>
      <c r="F34" s="10" t="str">
        <f>IF('Quick Entry'!D39="","",'Quick Entry'!D39)</f>
        <v/>
      </c>
      <c r="G34" s="10" t="str">
        <f>IF('Quick Entry'!E39="","",'Quick Entry'!E39)</f>
        <v/>
      </c>
      <c r="H34" s="10" t="str">
        <f>IF('Quick Entry'!F39="","",'Quick Entry'!F39)</f>
        <v/>
      </c>
      <c r="I34" s="10"/>
      <c r="J34" s="10"/>
      <c r="K34" s="10"/>
      <c r="L34" s="10"/>
      <c r="M34" s="10"/>
      <c r="N34" s="15" t="str">
        <f t="shared" si="1"/>
        <v/>
      </c>
      <c r="O34" s="15" t="str">
        <f t="shared" si="2"/>
        <v/>
      </c>
      <c r="P34" s="15" t="str">
        <f>IF(O34="","",IF(O34&gt;=Settings!$B$5,"Moderate/severe","None/low"))</f>
        <v/>
      </c>
      <c r="Q34" s="10" t="str">
        <f>IF('Quick Entry'!G39="","",IF(OR('Quick Entry'!G39="Acute pain episode",'Quick Entry'!G39="Yes"),"Yes","No"))</f>
        <v/>
      </c>
      <c r="R34" s="10" t="str">
        <f>IF('Quick Entry'!H39="","",'Quick Entry'!H39)</f>
        <v/>
      </c>
      <c r="S34" s="10" t="str">
        <f>IF('Quick Entry'!I39="","",'Quick Entry'!I39)</f>
        <v/>
      </c>
      <c r="T34" s="10" t="str">
        <f>IF('Quick Entry'!J39="","",'Quick Entry'!J39)</f>
        <v/>
      </c>
      <c r="U34" s="10" t="str">
        <f>IF('Quick Entry'!K39="","",'Quick Entry'!K39)</f>
        <v/>
      </c>
      <c r="V34" s="10" t="str">
        <f>IF('Quick Entry'!M39="","",'Quick Entry'!M39)</f>
        <v/>
      </c>
      <c r="W34" s="10"/>
      <c r="X34" s="9" t="str">
        <f>IF('Quick Entry'!O39="","",'Quick Entry'!O39)</f>
        <v/>
      </c>
      <c r="Y34" s="9"/>
      <c r="Z34" s="15" t="str">
        <f t="shared" ca="1" si="3"/>
        <v/>
      </c>
      <c r="AA34" s="15" t="str">
        <f>IF(V34&lt;&gt;"Yes","Not needed",IF(Q34&lt;&gt;"Yes","Review per policy",IF(Z34&gt;Settings!$B$8,"Escalate review",IF(Z34&gt;Settings!$B$7,"Review due","Not needed"))))</f>
        <v>Not needed</v>
      </c>
      <c r="AB34" s="10"/>
      <c r="AC34" s="10" t="str">
        <f>IF('Quick Entry'!P39="","",'Quick Entry'!P39)</f>
        <v/>
      </c>
      <c r="AD34" s="15" t="str">
        <f>IF(AC34="","",IF(LEFT(AC34,1)*1&gt;=Settings!$B$9,"Sedation review",""))</f>
        <v/>
      </c>
      <c r="AE34" s="10"/>
      <c r="AF34" s="10"/>
      <c r="AG34" s="9"/>
      <c r="AH34" s="10" t="str">
        <f>IF('Quick Entry'!Q39="","",'Quick Entry'!Q39)</f>
        <v/>
      </c>
      <c r="AI34" s="10" t="str">
        <f>IF('Quick Entry'!S39="","",'Quick Entry'!S39)</f>
        <v/>
      </c>
      <c r="AJ34" s="15" t="str">
        <f t="shared" si="4"/>
        <v/>
      </c>
      <c r="AK34" s="10"/>
      <c r="AL34" s="10"/>
      <c r="AM34" s="29" t="str">
        <f>IF('Quick Entry'!T39="","",'Quick Entry'!T39)</f>
        <v/>
      </c>
    </row>
    <row r="35" spans="1:39">
      <c r="A35" s="15" t="str">
        <f t="shared" si="0"/>
        <v/>
      </c>
      <c r="B35" s="10" t="str">
        <f>IF('Quick Entry'!A40="","",'Quick Entry'!A40)</f>
        <v/>
      </c>
      <c r="C35" s="10" t="str">
        <f>IF('Quick Entry'!B40="","",'Quick Entry'!B40)</f>
        <v/>
      </c>
      <c r="D35" s="9" t="str">
        <f>IF('Quick Entry'!C40="","",'Quick Entry'!C40)</f>
        <v/>
      </c>
      <c r="E35" s="10"/>
      <c r="F35" s="10" t="str">
        <f>IF('Quick Entry'!D40="","",'Quick Entry'!D40)</f>
        <v/>
      </c>
      <c r="G35" s="10" t="str">
        <f>IF('Quick Entry'!E40="","",'Quick Entry'!E40)</f>
        <v/>
      </c>
      <c r="H35" s="10" t="str">
        <f>IF('Quick Entry'!F40="","",'Quick Entry'!F40)</f>
        <v/>
      </c>
      <c r="I35" s="10"/>
      <c r="J35" s="10"/>
      <c r="K35" s="10"/>
      <c r="L35" s="10"/>
      <c r="M35" s="10"/>
      <c r="N35" s="15" t="str">
        <f t="shared" si="1"/>
        <v/>
      </c>
      <c r="O35" s="15" t="str">
        <f t="shared" si="2"/>
        <v/>
      </c>
      <c r="P35" s="15" t="str">
        <f>IF(O35="","",IF(O35&gt;=Settings!$B$5,"Moderate/severe","None/low"))</f>
        <v/>
      </c>
      <c r="Q35" s="10" t="str">
        <f>IF('Quick Entry'!G40="","",IF(OR('Quick Entry'!G40="Acute pain episode",'Quick Entry'!G40="Yes"),"Yes","No"))</f>
        <v/>
      </c>
      <c r="R35" s="10" t="str">
        <f>IF('Quick Entry'!H40="","",'Quick Entry'!H40)</f>
        <v/>
      </c>
      <c r="S35" s="10" t="str">
        <f>IF('Quick Entry'!I40="","",'Quick Entry'!I40)</f>
        <v/>
      </c>
      <c r="T35" s="10" t="str">
        <f>IF('Quick Entry'!J40="","",'Quick Entry'!J40)</f>
        <v/>
      </c>
      <c r="U35" s="10" t="str">
        <f>IF('Quick Entry'!K40="","",'Quick Entry'!K40)</f>
        <v/>
      </c>
      <c r="V35" s="10" t="str">
        <f>IF('Quick Entry'!M40="","",'Quick Entry'!M40)</f>
        <v/>
      </c>
      <c r="W35" s="10"/>
      <c r="X35" s="9" t="str">
        <f>IF('Quick Entry'!O40="","",'Quick Entry'!O40)</f>
        <v/>
      </c>
      <c r="Y35" s="9"/>
      <c r="Z35" s="15" t="str">
        <f t="shared" ca="1" si="3"/>
        <v/>
      </c>
      <c r="AA35" s="15" t="str">
        <f>IF(V35&lt;&gt;"Yes","Not needed",IF(Q35&lt;&gt;"Yes","Review per policy",IF(Z35&gt;Settings!$B$8,"Escalate review",IF(Z35&gt;Settings!$B$7,"Review due","Not needed"))))</f>
        <v>Not needed</v>
      </c>
      <c r="AB35" s="10"/>
      <c r="AC35" s="10" t="str">
        <f>IF('Quick Entry'!P40="","",'Quick Entry'!P40)</f>
        <v/>
      </c>
      <c r="AD35" s="15" t="str">
        <f>IF(AC35="","",IF(LEFT(AC35,1)*1&gt;=Settings!$B$9,"Sedation review",""))</f>
        <v/>
      </c>
      <c r="AE35" s="10"/>
      <c r="AF35" s="10"/>
      <c r="AG35" s="9"/>
      <c r="AH35" s="10" t="str">
        <f>IF('Quick Entry'!Q40="","",'Quick Entry'!Q40)</f>
        <v/>
      </c>
      <c r="AI35" s="10" t="str">
        <f>IF('Quick Entry'!S40="","",'Quick Entry'!S40)</f>
        <v/>
      </c>
      <c r="AJ35" s="15" t="str">
        <f t="shared" si="4"/>
        <v/>
      </c>
      <c r="AK35" s="10"/>
      <c r="AL35" s="10"/>
      <c r="AM35" s="29" t="str">
        <f>IF('Quick Entry'!T40="","",'Quick Entry'!T40)</f>
        <v/>
      </c>
    </row>
    <row r="36" spans="1:39">
      <c r="A36" s="15" t="str">
        <f t="shared" si="0"/>
        <v/>
      </c>
      <c r="B36" s="10" t="str">
        <f>IF('Quick Entry'!A41="","",'Quick Entry'!A41)</f>
        <v/>
      </c>
      <c r="C36" s="10" t="str">
        <f>IF('Quick Entry'!B41="","",'Quick Entry'!B41)</f>
        <v/>
      </c>
      <c r="D36" s="9" t="str">
        <f>IF('Quick Entry'!C41="","",'Quick Entry'!C41)</f>
        <v/>
      </c>
      <c r="E36" s="10"/>
      <c r="F36" s="10" t="str">
        <f>IF('Quick Entry'!D41="","",'Quick Entry'!D41)</f>
        <v/>
      </c>
      <c r="G36" s="10" t="str">
        <f>IF('Quick Entry'!E41="","",'Quick Entry'!E41)</f>
        <v/>
      </c>
      <c r="H36" s="10" t="str">
        <f>IF('Quick Entry'!F41="","",'Quick Entry'!F41)</f>
        <v/>
      </c>
      <c r="I36" s="10"/>
      <c r="J36" s="10"/>
      <c r="K36" s="10"/>
      <c r="L36" s="10"/>
      <c r="M36" s="10"/>
      <c r="N36" s="15" t="str">
        <f t="shared" si="1"/>
        <v/>
      </c>
      <c r="O36" s="15" t="str">
        <f t="shared" si="2"/>
        <v/>
      </c>
      <c r="P36" s="15" t="str">
        <f>IF(O36="","",IF(O36&gt;=Settings!$B$5,"Moderate/severe","None/low"))</f>
        <v/>
      </c>
      <c r="Q36" s="10" t="str">
        <f>IF('Quick Entry'!G41="","",IF(OR('Quick Entry'!G41="Acute pain episode",'Quick Entry'!G41="Yes"),"Yes","No"))</f>
        <v/>
      </c>
      <c r="R36" s="10" t="str">
        <f>IF('Quick Entry'!H41="","",'Quick Entry'!H41)</f>
        <v/>
      </c>
      <c r="S36" s="10" t="str">
        <f>IF('Quick Entry'!I41="","",'Quick Entry'!I41)</f>
        <v/>
      </c>
      <c r="T36" s="10" t="str">
        <f>IF('Quick Entry'!J41="","",'Quick Entry'!J41)</f>
        <v/>
      </c>
      <c r="U36" s="10" t="str">
        <f>IF('Quick Entry'!K41="","",'Quick Entry'!K41)</f>
        <v/>
      </c>
      <c r="V36" s="10" t="str">
        <f>IF('Quick Entry'!M41="","",'Quick Entry'!M41)</f>
        <v/>
      </c>
      <c r="W36" s="10"/>
      <c r="X36" s="9" t="str">
        <f>IF('Quick Entry'!O41="","",'Quick Entry'!O41)</f>
        <v/>
      </c>
      <c r="Y36" s="9"/>
      <c r="Z36" s="15" t="str">
        <f t="shared" ca="1" si="3"/>
        <v/>
      </c>
      <c r="AA36" s="15" t="str">
        <f>IF(V36&lt;&gt;"Yes","Not needed",IF(Q36&lt;&gt;"Yes","Review per policy",IF(Z36&gt;Settings!$B$8,"Escalate review",IF(Z36&gt;Settings!$B$7,"Review due","Not needed"))))</f>
        <v>Not needed</v>
      </c>
      <c r="AB36" s="10"/>
      <c r="AC36" s="10" t="str">
        <f>IF('Quick Entry'!P41="","",'Quick Entry'!P41)</f>
        <v/>
      </c>
      <c r="AD36" s="15" t="str">
        <f>IF(AC36="","",IF(LEFT(AC36,1)*1&gt;=Settings!$B$9,"Sedation review",""))</f>
        <v/>
      </c>
      <c r="AE36" s="10"/>
      <c r="AF36" s="10"/>
      <c r="AG36" s="9"/>
      <c r="AH36" s="10" t="str">
        <f>IF('Quick Entry'!Q41="","",'Quick Entry'!Q41)</f>
        <v/>
      </c>
      <c r="AI36" s="10" t="str">
        <f>IF('Quick Entry'!S41="","",'Quick Entry'!S41)</f>
        <v/>
      </c>
      <c r="AJ36" s="15" t="str">
        <f t="shared" si="4"/>
        <v/>
      </c>
      <c r="AK36" s="10"/>
      <c r="AL36" s="10"/>
      <c r="AM36" s="29" t="str">
        <f>IF('Quick Entry'!T41="","",'Quick Entry'!T41)</f>
        <v/>
      </c>
    </row>
    <row r="37" spans="1:39">
      <c r="A37" s="15" t="str">
        <f t="shared" si="0"/>
        <v/>
      </c>
      <c r="B37" s="10" t="str">
        <f>IF('Quick Entry'!A42="","",'Quick Entry'!A42)</f>
        <v/>
      </c>
      <c r="C37" s="10" t="str">
        <f>IF('Quick Entry'!B42="","",'Quick Entry'!B42)</f>
        <v/>
      </c>
      <c r="D37" s="9" t="str">
        <f>IF('Quick Entry'!C42="","",'Quick Entry'!C42)</f>
        <v/>
      </c>
      <c r="E37" s="10"/>
      <c r="F37" s="10" t="str">
        <f>IF('Quick Entry'!D42="","",'Quick Entry'!D42)</f>
        <v/>
      </c>
      <c r="G37" s="10" t="str">
        <f>IF('Quick Entry'!E42="","",'Quick Entry'!E42)</f>
        <v/>
      </c>
      <c r="H37" s="10" t="str">
        <f>IF('Quick Entry'!F42="","",'Quick Entry'!F42)</f>
        <v/>
      </c>
      <c r="I37" s="10"/>
      <c r="J37" s="10"/>
      <c r="K37" s="10"/>
      <c r="L37" s="10"/>
      <c r="M37" s="10"/>
      <c r="N37" s="15" t="str">
        <f t="shared" si="1"/>
        <v/>
      </c>
      <c r="O37" s="15" t="str">
        <f t="shared" si="2"/>
        <v/>
      </c>
      <c r="P37" s="15" t="str">
        <f>IF(O37="","",IF(O37&gt;=Settings!$B$5,"Moderate/severe","None/low"))</f>
        <v/>
      </c>
      <c r="Q37" s="10" t="str">
        <f>IF('Quick Entry'!G42="","",IF(OR('Quick Entry'!G42="Acute pain episode",'Quick Entry'!G42="Yes"),"Yes","No"))</f>
        <v/>
      </c>
      <c r="R37" s="10" t="str">
        <f>IF('Quick Entry'!H42="","",'Quick Entry'!H42)</f>
        <v/>
      </c>
      <c r="S37" s="10" t="str">
        <f>IF('Quick Entry'!I42="","",'Quick Entry'!I42)</f>
        <v/>
      </c>
      <c r="T37" s="10" t="str">
        <f>IF('Quick Entry'!J42="","",'Quick Entry'!J42)</f>
        <v/>
      </c>
      <c r="U37" s="10" t="str">
        <f>IF('Quick Entry'!K42="","",'Quick Entry'!K42)</f>
        <v/>
      </c>
      <c r="V37" s="10" t="str">
        <f>IF('Quick Entry'!M42="","",'Quick Entry'!M42)</f>
        <v/>
      </c>
      <c r="W37" s="10"/>
      <c r="X37" s="9" t="str">
        <f>IF('Quick Entry'!O42="","",'Quick Entry'!O42)</f>
        <v/>
      </c>
      <c r="Y37" s="9"/>
      <c r="Z37" s="15" t="str">
        <f t="shared" ca="1" si="3"/>
        <v/>
      </c>
      <c r="AA37" s="15" t="str">
        <f>IF(V37&lt;&gt;"Yes","Not needed",IF(Q37&lt;&gt;"Yes","Review per policy",IF(Z37&gt;Settings!$B$8,"Escalate review",IF(Z37&gt;Settings!$B$7,"Review due","Not needed"))))</f>
        <v>Not needed</v>
      </c>
      <c r="AB37" s="10"/>
      <c r="AC37" s="10" t="str">
        <f>IF('Quick Entry'!P42="","",'Quick Entry'!P42)</f>
        <v/>
      </c>
      <c r="AD37" s="15" t="str">
        <f>IF(AC37="","",IF(LEFT(AC37,1)*1&gt;=Settings!$B$9,"Sedation review",""))</f>
        <v/>
      </c>
      <c r="AE37" s="10"/>
      <c r="AF37" s="10"/>
      <c r="AG37" s="9"/>
      <c r="AH37" s="10" t="str">
        <f>IF('Quick Entry'!Q42="","",'Quick Entry'!Q42)</f>
        <v/>
      </c>
      <c r="AI37" s="10" t="str">
        <f>IF('Quick Entry'!S42="","",'Quick Entry'!S42)</f>
        <v/>
      </c>
      <c r="AJ37" s="15" t="str">
        <f t="shared" si="4"/>
        <v/>
      </c>
      <c r="AK37" s="10"/>
      <c r="AL37" s="10"/>
      <c r="AM37" s="29" t="str">
        <f>IF('Quick Entry'!T42="","",'Quick Entry'!T42)</f>
        <v/>
      </c>
    </row>
    <row r="38" spans="1:39">
      <c r="A38" s="15" t="str">
        <f t="shared" si="0"/>
        <v/>
      </c>
      <c r="B38" s="10" t="str">
        <f>IF('Quick Entry'!A43="","",'Quick Entry'!A43)</f>
        <v/>
      </c>
      <c r="C38" s="10" t="str">
        <f>IF('Quick Entry'!B43="","",'Quick Entry'!B43)</f>
        <v/>
      </c>
      <c r="D38" s="9" t="str">
        <f>IF('Quick Entry'!C43="","",'Quick Entry'!C43)</f>
        <v/>
      </c>
      <c r="E38" s="10"/>
      <c r="F38" s="10" t="str">
        <f>IF('Quick Entry'!D43="","",'Quick Entry'!D43)</f>
        <v/>
      </c>
      <c r="G38" s="10" t="str">
        <f>IF('Quick Entry'!E43="","",'Quick Entry'!E43)</f>
        <v/>
      </c>
      <c r="H38" s="10" t="str">
        <f>IF('Quick Entry'!F43="","",'Quick Entry'!F43)</f>
        <v/>
      </c>
      <c r="I38" s="10"/>
      <c r="J38" s="10"/>
      <c r="K38" s="10"/>
      <c r="L38" s="10"/>
      <c r="M38" s="10"/>
      <c r="N38" s="15" t="str">
        <f t="shared" si="1"/>
        <v/>
      </c>
      <c r="O38" s="15" t="str">
        <f t="shared" si="2"/>
        <v/>
      </c>
      <c r="P38" s="15" t="str">
        <f>IF(O38="","",IF(O38&gt;=Settings!$B$5,"Moderate/severe","None/low"))</f>
        <v/>
      </c>
      <c r="Q38" s="10" t="str">
        <f>IF('Quick Entry'!G43="","",IF(OR('Quick Entry'!G43="Acute pain episode",'Quick Entry'!G43="Yes"),"Yes","No"))</f>
        <v/>
      </c>
      <c r="R38" s="10" t="str">
        <f>IF('Quick Entry'!H43="","",'Quick Entry'!H43)</f>
        <v/>
      </c>
      <c r="S38" s="10" t="str">
        <f>IF('Quick Entry'!I43="","",'Quick Entry'!I43)</f>
        <v/>
      </c>
      <c r="T38" s="10" t="str">
        <f>IF('Quick Entry'!J43="","",'Quick Entry'!J43)</f>
        <v/>
      </c>
      <c r="U38" s="10" t="str">
        <f>IF('Quick Entry'!K43="","",'Quick Entry'!K43)</f>
        <v/>
      </c>
      <c r="V38" s="10" t="str">
        <f>IF('Quick Entry'!M43="","",'Quick Entry'!M43)</f>
        <v/>
      </c>
      <c r="W38" s="10"/>
      <c r="X38" s="9" t="str">
        <f>IF('Quick Entry'!O43="","",'Quick Entry'!O43)</f>
        <v/>
      </c>
      <c r="Y38" s="9"/>
      <c r="Z38" s="15" t="str">
        <f t="shared" ca="1" si="3"/>
        <v/>
      </c>
      <c r="AA38" s="15" t="str">
        <f>IF(V38&lt;&gt;"Yes","Not needed",IF(Q38&lt;&gt;"Yes","Review per policy",IF(Z38&gt;Settings!$B$8,"Escalate review",IF(Z38&gt;Settings!$B$7,"Review due","Not needed"))))</f>
        <v>Not needed</v>
      </c>
      <c r="AB38" s="10"/>
      <c r="AC38" s="10" t="str">
        <f>IF('Quick Entry'!P43="","",'Quick Entry'!P43)</f>
        <v/>
      </c>
      <c r="AD38" s="15" t="str">
        <f>IF(AC38="","",IF(LEFT(AC38,1)*1&gt;=Settings!$B$9,"Sedation review",""))</f>
        <v/>
      </c>
      <c r="AE38" s="10"/>
      <c r="AF38" s="10"/>
      <c r="AG38" s="9"/>
      <c r="AH38" s="10" t="str">
        <f>IF('Quick Entry'!Q43="","",'Quick Entry'!Q43)</f>
        <v/>
      </c>
      <c r="AI38" s="10" t="str">
        <f>IF('Quick Entry'!S43="","",'Quick Entry'!S43)</f>
        <v/>
      </c>
      <c r="AJ38" s="15" t="str">
        <f t="shared" si="4"/>
        <v/>
      </c>
      <c r="AK38" s="10"/>
      <c r="AL38" s="10"/>
      <c r="AM38" s="29" t="str">
        <f>IF('Quick Entry'!T43="","",'Quick Entry'!T43)</f>
        <v/>
      </c>
    </row>
    <row r="39" spans="1:39">
      <c r="A39" s="15" t="str">
        <f t="shared" si="0"/>
        <v/>
      </c>
      <c r="B39" s="10" t="str">
        <f>IF('Quick Entry'!A44="","",'Quick Entry'!A44)</f>
        <v/>
      </c>
      <c r="C39" s="10" t="str">
        <f>IF('Quick Entry'!B44="","",'Quick Entry'!B44)</f>
        <v/>
      </c>
      <c r="D39" s="9" t="str">
        <f>IF('Quick Entry'!C44="","",'Quick Entry'!C44)</f>
        <v/>
      </c>
      <c r="E39" s="10"/>
      <c r="F39" s="10" t="str">
        <f>IF('Quick Entry'!D44="","",'Quick Entry'!D44)</f>
        <v/>
      </c>
      <c r="G39" s="10" t="str">
        <f>IF('Quick Entry'!E44="","",'Quick Entry'!E44)</f>
        <v/>
      </c>
      <c r="H39" s="10" t="str">
        <f>IF('Quick Entry'!F44="","",'Quick Entry'!F44)</f>
        <v/>
      </c>
      <c r="I39" s="10"/>
      <c r="J39" s="10"/>
      <c r="K39" s="10"/>
      <c r="L39" s="10"/>
      <c r="M39" s="10"/>
      <c r="N39" s="15" t="str">
        <f t="shared" si="1"/>
        <v/>
      </c>
      <c r="O39" s="15" t="str">
        <f t="shared" si="2"/>
        <v/>
      </c>
      <c r="P39" s="15" t="str">
        <f>IF(O39="","",IF(O39&gt;=Settings!$B$5,"Moderate/severe","None/low"))</f>
        <v/>
      </c>
      <c r="Q39" s="10" t="str">
        <f>IF('Quick Entry'!G44="","",IF(OR('Quick Entry'!G44="Acute pain episode",'Quick Entry'!G44="Yes"),"Yes","No"))</f>
        <v/>
      </c>
      <c r="R39" s="10" t="str">
        <f>IF('Quick Entry'!H44="","",'Quick Entry'!H44)</f>
        <v/>
      </c>
      <c r="S39" s="10" t="str">
        <f>IF('Quick Entry'!I44="","",'Quick Entry'!I44)</f>
        <v/>
      </c>
      <c r="T39" s="10" t="str">
        <f>IF('Quick Entry'!J44="","",'Quick Entry'!J44)</f>
        <v/>
      </c>
      <c r="U39" s="10" t="str">
        <f>IF('Quick Entry'!K44="","",'Quick Entry'!K44)</f>
        <v/>
      </c>
      <c r="V39" s="10" t="str">
        <f>IF('Quick Entry'!M44="","",'Quick Entry'!M44)</f>
        <v/>
      </c>
      <c r="W39" s="10"/>
      <c r="X39" s="9" t="str">
        <f>IF('Quick Entry'!O44="","",'Quick Entry'!O44)</f>
        <v/>
      </c>
      <c r="Y39" s="9"/>
      <c r="Z39" s="15" t="str">
        <f t="shared" ca="1" si="3"/>
        <v/>
      </c>
      <c r="AA39" s="15" t="str">
        <f>IF(V39&lt;&gt;"Yes","Not needed",IF(Q39&lt;&gt;"Yes","Review per policy",IF(Z39&gt;Settings!$B$8,"Escalate review",IF(Z39&gt;Settings!$B$7,"Review due","Not needed"))))</f>
        <v>Not needed</v>
      </c>
      <c r="AB39" s="10"/>
      <c r="AC39" s="10" t="str">
        <f>IF('Quick Entry'!P44="","",'Quick Entry'!P44)</f>
        <v/>
      </c>
      <c r="AD39" s="15" t="str">
        <f>IF(AC39="","",IF(LEFT(AC39,1)*1&gt;=Settings!$B$9,"Sedation review",""))</f>
        <v/>
      </c>
      <c r="AE39" s="10"/>
      <c r="AF39" s="10"/>
      <c r="AG39" s="9"/>
      <c r="AH39" s="10" t="str">
        <f>IF('Quick Entry'!Q44="","",'Quick Entry'!Q44)</f>
        <v/>
      </c>
      <c r="AI39" s="10" t="str">
        <f>IF('Quick Entry'!S44="","",'Quick Entry'!S44)</f>
        <v/>
      </c>
      <c r="AJ39" s="15" t="str">
        <f t="shared" si="4"/>
        <v/>
      </c>
      <c r="AK39" s="10"/>
      <c r="AL39" s="10"/>
      <c r="AM39" s="29" t="str">
        <f>IF('Quick Entry'!T44="","",'Quick Entry'!T44)</f>
        <v/>
      </c>
    </row>
    <row r="40" spans="1:39">
      <c r="A40" s="15" t="str">
        <f t="shared" si="0"/>
        <v/>
      </c>
      <c r="B40" s="10" t="str">
        <f>IF('Quick Entry'!A45="","",'Quick Entry'!A45)</f>
        <v/>
      </c>
      <c r="C40" s="10" t="str">
        <f>IF('Quick Entry'!B45="","",'Quick Entry'!B45)</f>
        <v/>
      </c>
      <c r="D40" s="9" t="str">
        <f>IF('Quick Entry'!C45="","",'Quick Entry'!C45)</f>
        <v/>
      </c>
      <c r="E40" s="10"/>
      <c r="F40" s="10" t="str">
        <f>IF('Quick Entry'!D45="","",'Quick Entry'!D45)</f>
        <v/>
      </c>
      <c r="G40" s="10" t="str">
        <f>IF('Quick Entry'!E45="","",'Quick Entry'!E45)</f>
        <v/>
      </c>
      <c r="H40" s="10" t="str">
        <f>IF('Quick Entry'!F45="","",'Quick Entry'!F45)</f>
        <v/>
      </c>
      <c r="I40" s="10"/>
      <c r="J40" s="10"/>
      <c r="K40" s="10"/>
      <c r="L40" s="10"/>
      <c r="M40" s="10"/>
      <c r="N40" s="15" t="str">
        <f t="shared" si="1"/>
        <v/>
      </c>
      <c r="O40" s="15" t="str">
        <f t="shared" si="2"/>
        <v/>
      </c>
      <c r="P40" s="15" t="str">
        <f>IF(O40="","",IF(O40&gt;=Settings!$B$5,"Moderate/severe","None/low"))</f>
        <v/>
      </c>
      <c r="Q40" s="10" t="str">
        <f>IF('Quick Entry'!G45="","",IF(OR('Quick Entry'!G45="Acute pain episode",'Quick Entry'!G45="Yes"),"Yes","No"))</f>
        <v/>
      </c>
      <c r="R40" s="10" t="str">
        <f>IF('Quick Entry'!H45="","",'Quick Entry'!H45)</f>
        <v/>
      </c>
      <c r="S40" s="10" t="str">
        <f>IF('Quick Entry'!I45="","",'Quick Entry'!I45)</f>
        <v/>
      </c>
      <c r="T40" s="10" t="str">
        <f>IF('Quick Entry'!J45="","",'Quick Entry'!J45)</f>
        <v/>
      </c>
      <c r="U40" s="10" t="str">
        <f>IF('Quick Entry'!K45="","",'Quick Entry'!K45)</f>
        <v/>
      </c>
      <c r="V40" s="10" t="str">
        <f>IF('Quick Entry'!M45="","",'Quick Entry'!M45)</f>
        <v/>
      </c>
      <c r="W40" s="10"/>
      <c r="X40" s="9" t="str">
        <f>IF('Quick Entry'!O45="","",'Quick Entry'!O45)</f>
        <v/>
      </c>
      <c r="Y40" s="9"/>
      <c r="Z40" s="15" t="str">
        <f t="shared" ca="1" si="3"/>
        <v/>
      </c>
      <c r="AA40" s="15" t="str">
        <f>IF(V40&lt;&gt;"Yes","Not needed",IF(Q40&lt;&gt;"Yes","Review per policy",IF(Z40&gt;Settings!$B$8,"Escalate review",IF(Z40&gt;Settings!$B$7,"Review due","Not needed"))))</f>
        <v>Not needed</v>
      </c>
      <c r="AB40" s="10"/>
      <c r="AC40" s="10" t="str">
        <f>IF('Quick Entry'!P45="","",'Quick Entry'!P45)</f>
        <v/>
      </c>
      <c r="AD40" s="15" t="str">
        <f>IF(AC40="","",IF(LEFT(AC40,1)*1&gt;=Settings!$B$9,"Sedation review",""))</f>
        <v/>
      </c>
      <c r="AE40" s="10"/>
      <c r="AF40" s="10"/>
      <c r="AG40" s="9"/>
      <c r="AH40" s="10" t="str">
        <f>IF('Quick Entry'!Q45="","",'Quick Entry'!Q45)</f>
        <v/>
      </c>
      <c r="AI40" s="10" t="str">
        <f>IF('Quick Entry'!S45="","",'Quick Entry'!S45)</f>
        <v/>
      </c>
      <c r="AJ40" s="15" t="str">
        <f t="shared" si="4"/>
        <v/>
      </c>
      <c r="AK40" s="10"/>
      <c r="AL40" s="10"/>
      <c r="AM40" s="29" t="str">
        <f>IF('Quick Entry'!T45="","",'Quick Entry'!T45)</f>
        <v/>
      </c>
    </row>
    <row r="41" spans="1:39">
      <c r="A41" s="15" t="str">
        <f t="shared" si="0"/>
        <v/>
      </c>
      <c r="B41" s="10" t="str">
        <f>IF('Quick Entry'!A46="","",'Quick Entry'!A46)</f>
        <v/>
      </c>
      <c r="C41" s="10" t="str">
        <f>IF('Quick Entry'!B46="","",'Quick Entry'!B46)</f>
        <v/>
      </c>
      <c r="D41" s="9" t="str">
        <f>IF('Quick Entry'!C46="","",'Quick Entry'!C46)</f>
        <v/>
      </c>
      <c r="E41" s="10"/>
      <c r="F41" s="10" t="str">
        <f>IF('Quick Entry'!D46="","",'Quick Entry'!D46)</f>
        <v/>
      </c>
      <c r="G41" s="10" t="str">
        <f>IF('Quick Entry'!E46="","",'Quick Entry'!E46)</f>
        <v/>
      </c>
      <c r="H41" s="10" t="str">
        <f>IF('Quick Entry'!F46="","",'Quick Entry'!F46)</f>
        <v/>
      </c>
      <c r="I41" s="10"/>
      <c r="J41" s="10"/>
      <c r="K41" s="10"/>
      <c r="L41" s="10"/>
      <c r="M41" s="10"/>
      <c r="N41" s="15" t="str">
        <f t="shared" si="1"/>
        <v/>
      </c>
      <c r="O41" s="15" t="str">
        <f t="shared" si="2"/>
        <v/>
      </c>
      <c r="P41" s="15" t="str">
        <f>IF(O41="","",IF(O41&gt;=Settings!$B$5,"Moderate/severe","None/low"))</f>
        <v/>
      </c>
      <c r="Q41" s="10" t="str">
        <f>IF('Quick Entry'!G46="","",IF(OR('Quick Entry'!G46="Acute pain episode",'Quick Entry'!G46="Yes"),"Yes","No"))</f>
        <v/>
      </c>
      <c r="R41" s="10" t="str">
        <f>IF('Quick Entry'!H46="","",'Quick Entry'!H46)</f>
        <v/>
      </c>
      <c r="S41" s="10" t="str">
        <f>IF('Quick Entry'!I46="","",'Quick Entry'!I46)</f>
        <v/>
      </c>
      <c r="T41" s="10" t="str">
        <f>IF('Quick Entry'!J46="","",'Quick Entry'!J46)</f>
        <v/>
      </c>
      <c r="U41" s="10" t="str">
        <f>IF('Quick Entry'!K46="","",'Quick Entry'!K46)</f>
        <v/>
      </c>
      <c r="V41" s="10" t="str">
        <f>IF('Quick Entry'!M46="","",'Quick Entry'!M46)</f>
        <v/>
      </c>
      <c r="W41" s="10"/>
      <c r="X41" s="9" t="str">
        <f>IF('Quick Entry'!O46="","",'Quick Entry'!O46)</f>
        <v/>
      </c>
      <c r="Y41" s="9"/>
      <c r="Z41" s="15" t="str">
        <f t="shared" ca="1" si="3"/>
        <v/>
      </c>
      <c r="AA41" s="15" t="str">
        <f>IF(V41&lt;&gt;"Yes","Not needed",IF(Q41&lt;&gt;"Yes","Review per policy",IF(Z41&gt;Settings!$B$8,"Escalate review",IF(Z41&gt;Settings!$B$7,"Review due","Not needed"))))</f>
        <v>Not needed</v>
      </c>
      <c r="AB41" s="10"/>
      <c r="AC41" s="10" t="str">
        <f>IF('Quick Entry'!P46="","",'Quick Entry'!P46)</f>
        <v/>
      </c>
      <c r="AD41" s="15" t="str">
        <f>IF(AC41="","",IF(LEFT(AC41,1)*1&gt;=Settings!$B$9,"Sedation review",""))</f>
        <v/>
      </c>
      <c r="AE41" s="10"/>
      <c r="AF41" s="10"/>
      <c r="AG41" s="9"/>
      <c r="AH41" s="10" t="str">
        <f>IF('Quick Entry'!Q46="","",'Quick Entry'!Q46)</f>
        <v/>
      </c>
      <c r="AI41" s="10" t="str">
        <f>IF('Quick Entry'!S46="","",'Quick Entry'!S46)</f>
        <v/>
      </c>
      <c r="AJ41" s="15" t="str">
        <f t="shared" si="4"/>
        <v/>
      </c>
      <c r="AK41" s="10"/>
      <c r="AL41" s="10"/>
      <c r="AM41" s="29" t="str">
        <f>IF('Quick Entry'!T46="","",'Quick Entry'!T46)</f>
        <v/>
      </c>
    </row>
    <row r="42" spans="1:39">
      <c r="A42" s="15" t="str">
        <f t="shared" si="0"/>
        <v/>
      </c>
      <c r="B42" s="10" t="str">
        <f>IF('Quick Entry'!A47="","",'Quick Entry'!A47)</f>
        <v/>
      </c>
      <c r="C42" s="10" t="str">
        <f>IF('Quick Entry'!B47="","",'Quick Entry'!B47)</f>
        <v/>
      </c>
      <c r="D42" s="9" t="str">
        <f>IF('Quick Entry'!C47="","",'Quick Entry'!C47)</f>
        <v/>
      </c>
      <c r="E42" s="10"/>
      <c r="F42" s="10" t="str">
        <f>IF('Quick Entry'!D47="","",'Quick Entry'!D47)</f>
        <v/>
      </c>
      <c r="G42" s="10" t="str">
        <f>IF('Quick Entry'!E47="","",'Quick Entry'!E47)</f>
        <v/>
      </c>
      <c r="H42" s="10" t="str">
        <f>IF('Quick Entry'!F47="","",'Quick Entry'!F47)</f>
        <v/>
      </c>
      <c r="I42" s="10"/>
      <c r="J42" s="10"/>
      <c r="K42" s="10"/>
      <c r="L42" s="10"/>
      <c r="M42" s="10"/>
      <c r="N42" s="15" t="str">
        <f t="shared" si="1"/>
        <v/>
      </c>
      <c r="O42" s="15" t="str">
        <f t="shared" si="2"/>
        <v/>
      </c>
      <c r="P42" s="15" t="str">
        <f>IF(O42="","",IF(O42&gt;=Settings!$B$5,"Moderate/severe","None/low"))</f>
        <v/>
      </c>
      <c r="Q42" s="10" t="str">
        <f>IF('Quick Entry'!G47="","",IF(OR('Quick Entry'!G47="Acute pain episode",'Quick Entry'!G47="Yes"),"Yes","No"))</f>
        <v/>
      </c>
      <c r="R42" s="10" t="str">
        <f>IF('Quick Entry'!H47="","",'Quick Entry'!H47)</f>
        <v/>
      </c>
      <c r="S42" s="10" t="str">
        <f>IF('Quick Entry'!I47="","",'Quick Entry'!I47)</f>
        <v/>
      </c>
      <c r="T42" s="10" t="str">
        <f>IF('Quick Entry'!J47="","",'Quick Entry'!J47)</f>
        <v/>
      </c>
      <c r="U42" s="10" t="str">
        <f>IF('Quick Entry'!K47="","",'Quick Entry'!K47)</f>
        <v/>
      </c>
      <c r="V42" s="10" t="str">
        <f>IF('Quick Entry'!M47="","",'Quick Entry'!M47)</f>
        <v/>
      </c>
      <c r="W42" s="10"/>
      <c r="X42" s="9" t="str">
        <f>IF('Quick Entry'!O47="","",'Quick Entry'!O47)</f>
        <v/>
      </c>
      <c r="Y42" s="9"/>
      <c r="Z42" s="15" t="str">
        <f t="shared" ca="1" si="3"/>
        <v/>
      </c>
      <c r="AA42" s="15" t="str">
        <f>IF(V42&lt;&gt;"Yes","Not needed",IF(Q42&lt;&gt;"Yes","Review per policy",IF(Z42&gt;Settings!$B$8,"Escalate review",IF(Z42&gt;Settings!$B$7,"Review due","Not needed"))))</f>
        <v>Not needed</v>
      </c>
      <c r="AB42" s="10"/>
      <c r="AC42" s="10" t="str">
        <f>IF('Quick Entry'!P47="","",'Quick Entry'!P47)</f>
        <v/>
      </c>
      <c r="AD42" s="15" t="str">
        <f>IF(AC42="","",IF(LEFT(AC42,1)*1&gt;=Settings!$B$9,"Sedation review",""))</f>
        <v/>
      </c>
      <c r="AE42" s="10"/>
      <c r="AF42" s="10"/>
      <c r="AG42" s="9"/>
      <c r="AH42" s="10" t="str">
        <f>IF('Quick Entry'!Q47="","",'Quick Entry'!Q47)</f>
        <v/>
      </c>
      <c r="AI42" s="10" t="str">
        <f>IF('Quick Entry'!S47="","",'Quick Entry'!S47)</f>
        <v/>
      </c>
      <c r="AJ42" s="15" t="str">
        <f t="shared" si="4"/>
        <v/>
      </c>
      <c r="AK42" s="10"/>
      <c r="AL42" s="10"/>
      <c r="AM42" s="29" t="str">
        <f>IF('Quick Entry'!T47="","",'Quick Entry'!T47)</f>
        <v/>
      </c>
    </row>
    <row r="43" spans="1:39">
      <c r="A43" s="15" t="str">
        <f t="shared" si="0"/>
        <v/>
      </c>
      <c r="B43" s="10" t="str">
        <f>IF('Quick Entry'!A48="","",'Quick Entry'!A48)</f>
        <v/>
      </c>
      <c r="C43" s="10" t="str">
        <f>IF('Quick Entry'!B48="","",'Quick Entry'!B48)</f>
        <v/>
      </c>
      <c r="D43" s="9" t="str">
        <f>IF('Quick Entry'!C48="","",'Quick Entry'!C48)</f>
        <v/>
      </c>
      <c r="E43" s="10"/>
      <c r="F43" s="10" t="str">
        <f>IF('Quick Entry'!D48="","",'Quick Entry'!D48)</f>
        <v/>
      </c>
      <c r="G43" s="10" t="str">
        <f>IF('Quick Entry'!E48="","",'Quick Entry'!E48)</f>
        <v/>
      </c>
      <c r="H43" s="10" t="str">
        <f>IF('Quick Entry'!F48="","",'Quick Entry'!F48)</f>
        <v/>
      </c>
      <c r="I43" s="10"/>
      <c r="J43" s="10"/>
      <c r="K43" s="10"/>
      <c r="L43" s="10"/>
      <c r="M43" s="10"/>
      <c r="N43" s="15" t="str">
        <f t="shared" si="1"/>
        <v/>
      </c>
      <c r="O43" s="15" t="str">
        <f t="shared" si="2"/>
        <v/>
      </c>
      <c r="P43" s="15" t="str">
        <f>IF(O43="","",IF(O43&gt;=Settings!$B$5,"Moderate/severe","None/low"))</f>
        <v/>
      </c>
      <c r="Q43" s="10" t="str">
        <f>IF('Quick Entry'!G48="","",IF(OR('Quick Entry'!G48="Acute pain episode",'Quick Entry'!G48="Yes"),"Yes","No"))</f>
        <v/>
      </c>
      <c r="R43" s="10" t="str">
        <f>IF('Quick Entry'!H48="","",'Quick Entry'!H48)</f>
        <v/>
      </c>
      <c r="S43" s="10" t="str">
        <f>IF('Quick Entry'!I48="","",'Quick Entry'!I48)</f>
        <v/>
      </c>
      <c r="T43" s="10" t="str">
        <f>IF('Quick Entry'!J48="","",'Quick Entry'!J48)</f>
        <v/>
      </c>
      <c r="U43" s="10" t="str">
        <f>IF('Quick Entry'!K48="","",'Quick Entry'!K48)</f>
        <v/>
      </c>
      <c r="V43" s="10" t="str">
        <f>IF('Quick Entry'!M48="","",'Quick Entry'!M48)</f>
        <v/>
      </c>
      <c r="W43" s="10"/>
      <c r="X43" s="9" t="str">
        <f>IF('Quick Entry'!O48="","",'Quick Entry'!O48)</f>
        <v/>
      </c>
      <c r="Y43" s="9"/>
      <c r="Z43" s="15" t="str">
        <f t="shared" ca="1" si="3"/>
        <v/>
      </c>
      <c r="AA43" s="15" t="str">
        <f>IF(V43&lt;&gt;"Yes","Not needed",IF(Q43&lt;&gt;"Yes","Review per policy",IF(Z43&gt;Settings!$B$8,"Escalate review",IF(Z43&gt;Settings!$B$7,"Review due","Not needed"))))</f>
        <v>Not needed</v>
      </c>
      <c r="AB43" s="10"/>
      <c r="AC43" s="10" t="str">
        <f>IF('Quick Entry'!P48="","",'Quick Entry'!P48)</f>
        <v/>
      </c>
      <c r="AD43" s="15" t="str">
        <f>IF(AC43="","",IF(LEFT(AC43,1)*1&gt;=Settings!$B$9,"Sedation review",""))</f>
        <v/>
      </c>
      <c r="AE43" s="10"/>
      <c r="AF43" s="10"/>
      <c r="AG43" s="9"/>
      <c r="AH43" s="10" t="str">
        <f>IF('Quick Entry'!Q48="","",'Quick Entry'!Q48)</f>
        <v/>
      </c>
      <c r="AI43" s="10" t="str">
        <f>IF('Quick Entry'!S48="","",'Quick Entry'!S48)</f>
        <v/>
      </c>
      <c r="AJ43" s="15" t="str">
        <f t="shared" si="4"/>
        <v/>
      </c>
      <c r="AK43" s="10"/>
      <c r="AL43" s="10"/>
      <c r="AM43" s="29" t="str">
        <f>IF('Quick Entry'!T48="","",'Quick Entry'!T48)</f>
        <v/>
      </c>
    </row>
    <row r="44" spans="1:39">
      <c r="A44" s="15" t="str">
        <f t="shared" si="0"/>
        <v/>
      </c>
      <c r="B44" s="10" t="str">
        <f>IF('Quick Entry'!A49="","",'Quick Entry'!A49)</f>
        <v/>
      </c>
      <c r="C44" s="10" t="str">
        <f>IF('Quick Entry'!B49="","",'Quick Entry'!B49)</f>
        <v/>
      </c>
      <c r="D44" s="9" t="str">
        <f>IF('Quick Entry'!C49="","",'Quick Entry'!C49)</f>
        <v/>
      </c>
      <c r="E44" s="10"/>
      <c r="F44" s="10" t="str">
        <f>IF('Quick Entry'!D49="","",'Quick Entry'!D49)</f>
        <v/>
      </c>
      <c r="G44" s="10" t="str">
        <f>IF('Quick Entry'!E49="","",'Quick Entry'!E49)</f>
        <v/>
      </c>
      <c r="H44" s="10" t="str">
        <f>IF('Quick Entry'!F49="","",'Quick Entry'!F49)</f>
        <v/>
      </c>
      <c r="I44" s="10"/>
      <c r="J44" s="10"/>
      <c r="K44" s="10"/>
      <c r="L44" s="10"/>
      <c r="M44" s="10"/>
      <c r="N44" s="15" t="str">
        <f t="shared" si="1"/>
        <v/>
      </c>
      <c r="O44" s="15" t="str">
        <f t="shared" si="2"/>
        <v/>
      </c>
      <c r="P44" s="15" t="str">
        <f>IF(O44="","",IF(O44&gt;=Settings!$B$5,"Moderate/severe","None/low"))</f>
        <v/>
      </c>
      <c r="Q44" s="10" t="str">
        <f>IF('Quick Entry'!G49="","",IF(OR('Quick Entry'!G49="Acute pain episode",'Quick Entry'!G49="Yes"),"Yes","No"))</f>
        <v/>
      </c>
      <c r="R44" s="10" t="str">
        <f>IF('Quick Entry'!H49="","",'Quick Entry'!H49)</f>
        <v/>
      </c>
      <c r="S44" s="10" t="str">
        <f>IF('Quick Entry'!I49="","",'Quick Entry'!I49)</f>
        <v/>
      </c>
      <c r="T44" s="10" t="str">
        <f>IF('Quick Entry'!J49="","",'Quick Entry'!J49)</f>
        <v/>
      </c>
      <c r="U44" s="10" t="str">
        <f>IF('Quick Entry'!K49="","",'Quick Entry'!K49)</f>
        <v/>
      </c>
      <c r="V44" s="10" t="str">
        <f>IF('Quick Entry'!M49="","",'Quick Entry'!M49)</f>
        <v/>
      </c>
      <c r="W44" s="10"/>
      <c r="X44" s="9" t="str">
        <f>IF('Quick Entry'!O49="","",'Quick Entry'!O49)</f>
        <v/>
      </c>
      <c r="Y44" s="9"/>
      <c r="Z44" s="15" t="str">
        <f t="shared" ca="1" si="3"/>
        <v/>
      </c>
      <c r="AA44" s="15" t="str">
        <f>IF(V44&lt;&gt;"Yes","Not needed",IF(Q44&lt;&gt;"Yes","Review per policy",IF(Z44&gt;Settings!$B$8,"Escalate review",IF(Z44&gt;Settings!$B$7,"Review due","Not needed"))))</f>
        <v>Not needed</v>
      </c>
      <c r="AB44" s="10"/>
      <c r="AC44" s="10" t="str">
        <f>IF('Quick Entry'!P49="","",'Quick Entry'!P49)</f>
        <v/>
      </c>
      <c r="AD44" s="15" t="str">
        <f>IF(AC44="","",IF(LEFT(AC44,1)*1&gt;=Settings!$B$9,"Sedation review",""))</f>
        <v/>
      </c>
      <c r="AE44" s="10"/>
      <c r="AF44" s="10"/>
      <c r="AG44" s="9"/>
      <c r="AH44" s="10" t="str">
        <f>IF('Quick Entry'!Q49="","",'Quick Entry'!Q49)</f>
        <v/>
      </c>
      <c r="AI44" s="10" t="str">
        <f>IF('Quick Entry'!S49="","",'Quick Entry'!S49)</f>
        <v/>
      </c>
      <c r="AJ44" s="15" t="str">
        <f t="shared" si="4"/>
        <v/>
      </c>
      <c r="AK44" s="10"/>
      <c r="AL44" s="10"/>
      <c r="AM44" s="29" t="str">
        <f>IF('Quick Entry'!T49="","",'Quick Entry'!T49)</f>
        <v/>
      </c>
    </row>
    <row r="45" spans="1:39">
      <c r="A45" s="15" t="str">
        <f t="shared" si="0"/>
        <v/>
      </c>
      <c r="B45" s="10" t="str">
        <f>IF('Quick Entry'!A50="","",'Quick Entry'!A50)</f>
        <v/>
      </c>
      <c r="C45" s="10" t="str">
        <f>IF('Quick Entry'!B50="","",'Quick Entry'!B50)</f>
        <v/>
      </c>
      <c r="D45" s="9" t="str">
        <f>IF('Quick Entry'!C50="","",'Quick Entry'!C50)</f>
        <v/>
      </c>
      <c r="E45" s="10"/>
      <c r="F45" s="10" t="str">
        <f>IF('Quick Entry'!D50="","",'Quick Entry'!D50)</f>
        <v/>
      </c>
      <c r="G45" s="10" t="str">
        <f>IF('Quick Entry'!E50="","",'Quick Entry'!E50)</f>
        <v/>
      </c>
      <c r="H45" s="10" t="str">
        <f>IF('Quick Entry'!F50="","",'Quick Entry'!F50)</f>
        <v/>
      </c>
      <c r="I45" s="10"/>
      <c r="J45" s="10"/>
      <c r="K45" s="10"/>
      <c r="L45" s="10"/>
      <c r="M45" s="10"/>
      <c r="N45" s="15" t="str">
        <f t="shared" si="1"/>
        <v/>
      </c>
      <c r="O45" s="15" t="str">
        <f t="shared" si="2"/>
        <v/>
      </c>
      <c r="P45" s="15" t="str">
        <f>IF(O45="","",IF(O45&gt;=Settings!$B$5,"Moderate/severe","None/low"))</f>
        <v/>
      </c>
      <c r="Q45" s="10" t="str">
        <f>IF('Quick Entry'!G50="","",IF(OR('Quick Entry'!G50="Acute pain episode",'Quick Entry'!G50="Yes"),"Yes","No"))</f>
        <v/>
      </c>
      <c r="R45" s="10" t="str">
        <f>IF('Quick Entry'!H50="","",'Quick Entry'!H50)</f>
        <v/>
      </c>
      <c r="S45" s="10" t="str">
        <f>IF('Quick Entry'!I50="","",'Quick Entry'!I50)</f>
        <v/>
      </c>
      <c r="T45" s="10" t="str">
        <f>IF('Quick Entry'!J50="","",'Quick Entry'!J50)</f>
        <v/>
      </c>
      <c r="U45" s="10" t="str">
        <f>IF('Quick Entry'!K50="","",'Quick Entry'!K50)</f>
        <v/>
      </c>
      <c r="V45" s="10" t="str">
        <f>IF('Quick Entry'!M50="","",'Quick Entry'!M50)</f>
        <v/>
      </c>
      <c r="W45" s="10"/>
      <c r="X45" s="9" t="str">
        <f>IF('Quick Entry'!O50="","",'Quick Entry'!O50)</f>
        <v/>
      </c>
      <c r="Y45" s="9"/>
      <c r="Z45" s="15" t="str">
        <f t="shared" ca="1" si="3"/>
        <v/>
      </c>
      <c r="AA45" s="15" t="str">
        <f>IF(V45&lt;&gt;"Yes","Not needed",IF(Q45&lt;&gt;"Yes","Review per policy",IF(Z45&gt;Settings!$B$8,"Escalate review",IF(Z45&gt;Settings!$B$7,"Review due","Not needed"))))</f>
        <v>Not needed</v>
      </c>
      <c r="AB45" s="10"/>
      <c r="AC45" s="10" t="str">
        <f>IF('Quick Entry'!P50="","",'Quick Entry'!P50)</f>
        <v/>
      </c>
      <c r="AD45" s="15" t="str">
        <f>IF(AC45="","",IF(LEFT(AC45,1)*1&gt;=Settings!$B$9,"Sedation review",""))</f>
        <v/>
      </c>
      <c r="AE45" s="10"/>
      <c r="AF45" s="10"/>
      <c r="AG45" s="9"/>
      <c r="AH45" s="10" t="str">
        <f>IF('Quick Entry'!Q50="","",'Quick Entry'!Q50)</f>
        <v/>
      </c>
      <c r="AI45" s="10" t="str">
        <f>IF('Quick Entry'!S50="","",'Quick Entry'!S50)</f>
        <v/>
      </c>
      <c r="AJ45" s="15" t="str">
        <f t="shared" si="4"/>
        <v/>
      </c>
      <c r="AK45" s="10"/>
      <c r="AL45" s="10"/>
      <c r="AM45" s="29" t="str">
        <f>IF('Quick Entry'!T50="","",'Quick Entry'!T50)</f>
        <v/>
      </c>
    </row>
    <row r="46" spans="1:39">
      <c r="A46" s="15" t="str">
        <f t="shared" si="0"/>
        <v/>
      </c>
      <c r="B46" s="10" t="str">
        <f>IF('Quick Entry'!A51="","",'Quick Entry'!A51)</f>
        <v/>
      </c>
      <c r="C46" s="10" t="str">
        <f>IF('Quick Entry'!B51="","",'Quick Entry'!B51)</f>
        <v/>
      </c>
      <c r="D46" s="9" t="str">
        <f>IF('Quick Entry'!C51="","",'Quick Entry'!C51)</f>
        <v/>
      </c>
      <c r="E46" s="10"/>
      <c r="F46" s="10" t="str">
        <f>IF('Quick Entry'!D51="","",'Quick Entry'!D51)</f>
        <v/>
      </c>
      <c r="G46" s="10" t="str">
        <f>IF('Quick Entry'!E51="","",'Quick Entry'!E51)</f>
        <v/>
      </c>
      <c r="H46" s="10" t="str">
        <f>IF('Quick Entry'!F51="","",'Quick Entry'!F51)</f>
        <v/>
      </c>
      <c r="I46" s="10"/>
      <c r="J46" s="10"/>
      <c r="K46" s="10"/>
      <c r="L46" s="10"/>
      <c r="M46" s="10"/>
      <c r="N46" s="15" t="str">
        <f t="shared" si="1"/>
        <v/>
      </c>
      <c r="O46" s="15" t="str">
        <f t="shared" si="2"/>
        <v/>
      </c>
      <c r="P46" s="15" t="str">
        <f>IF(O46="","",IF(O46&gt;=Settings!$B$5,"Moderate/severe","None/low"))</f>
        <v/>
      </c>
      <c r="Q46" s="10" t="str">
        <f>IF('Quick Entry'!G51="","",IF(OR('Quick Entry'!G51="Acute pain episode",'Quick Entry'!G51="Yes"),"Yes","No"))</f>
        <v/>
      </c>
      <c r="R46" s="10" t="str">
        <f>IF('Quick Entry'!H51="","",'Quick Entry'!H51)</f>
        <v/>
      </c>
      <c r="S46" s="10" t="str">
        <f>IF('Quick Entry'!I51="","",'Quick Entry'!I51)</f>
        <v/>
      </c>
      <c r="T46" s="10" t="str">
        <f>IF('Quick Entry'!J51="","",'Quick Entry'!J51)</f>
        <v/>
      </c>
      <c r="U46" s="10" t="str">
        <f>IF('Quick Entry'!K51="","",'Quick Entry'!K51)</f>
        <v/>
      </c>
      <c r="V46" s="10" t="str">
        <f>IF('Quick Entry'!M51="","",'Quick Entry'!M51)</f>
        <v/>
      </c>
      <c r="W46" s="10"/>
      <c r="X46" s="9" t="str">
        <f>IF('Quick Entry'!O51="","",'Quick Entry'!O51)</f>
        <v/>
      </c>
      <c r="Y46" s="9"/>
      <c r="Z46" s="15" t="str">
        <f t="shared" ca="1" si="3"/>
        <v/>
      </c>
      <c r="AA46" s="15" t="str">
        <f>IF(V46&lt;&gt;"Yes","Not needed",IF(Q46&lt;&gt;"Yes","Review per policy",IF(Z46&gt;Settings!$B$8,"Escalate review",IF(Z46&gt;Settings!$B$7,"Review due","Not needed"))))</f>
        <v>Not needed</v>
      </c>
      <c r="AB46" s="10"/>
      <c r="AC46" s="10" t="str">
        <f>IF('Quick Entry'!P51="","",'Quick Entry'!P51)</f>
        <v/>
      </c>
      <c r="AD46" s="15" t="str">
        <f>IF(AC46="","",IF(LEFT(AC46,1)*1&gt;=Settings!$B$9,"Sedation review",""))</f>
        <v/>
      </c>
      <c r="AE46" s="10"/>
      <c r="AF46" s="10"/>
      <c r="AG46" s="9"/>
      <c r="AH46" s="10" t="str">
        <f>IF('Quick Entry'!Q51="","",'Quick Entry'!Q51)</f>
        <v/>
      </c>
      <c r="AI46" s="10" t="str">
        <f>IF('Quick Entry'!S51="","",'Quick Entry'!S51)</f>
        <v/>
      </c>
      <c r="AJ46" s="15" t="str">
        <f t="shared" si="4"/>
        <v/>
      </c>
      <c r="AK46" s="10"/>
      <c r="AL46" s="10"/>
      <c r="AM46" s="29" t="str">
        <f>IF('Quick Entry'!T51="","",'Quick Entry'!T51)</f>
        <v/>
      </c>
    </row>
    <row r="47" spans="1:39">
      <c r="A47" s="15" t="str">
        <f t="shared" si="0"/>
        <v/>
      </c>
      <c r="B47" s="10" t="str">
        <f>IF('Quick Entry'!A52="","",'Quick Entry'!A52)</f>
        <v/>
      </c>
      <c r="C47" s="10" t="str">
        <f>IF('Quick Entry'!B52="","",'Quick Entry'!B52)</f>
        <v/>
      </c>
      <c r="D47" s="9" t="str">
        <f>IF('Quick Entry'!C52="","",'Quick Entry'!C52)</f>
        <v/>
      </c>
      <c r="E47" s="10"/>
      <c r="F47" s="10" t="str">
        <f>IF('Quick Entry'!D52="","",'Quick Entry'!D52)</f>
        <v/>
      </c>
      <c r="G47" s="10" t="str">
        <f>IF('Quick Entry'!E52="","",'Quick Entry'!E52)</f>
        <v/>
      </c>
      <c r="H47" s="10" t="str">
        <f>IF('Quick Entry'!F52="","",'Quick Entry'!F52)</f>
        <v/>
      </c>
      <c r="I47" s="10"/>
      <c r="J47" s="10"/>
      <c r="K47" s="10"/>
      <c r="L47" s="10"/>
      <c r="M47" s="10"/>
      <c r="N47" s="15" t="str">
        <f t="shared" si="1"/>
        <v/>
      </c>
      <c r="O47" s="15" t="str">
        <f t="shared" si="2"/>
        <v/>
      </c>
      <c r="P47" s="15" t="str">
        <f>IF(O47="","",IF(O47&gt;=Settings!$B$5,"Moderate/severe","None/low"))</f>
        <v/>
      </c>
      <c r="Q47" s="10" t="str">
        <f>IF('Quick Entry'!G52="","",IF(OR('Quick Entry'!G52="Acute pain episode",'Quick Entry'!G52="Yes"),"Yes","No"))</f>
        <v/>
      </c>
      <c r="R47" s="10" t="str">
        <f>IF('Quick Entry'!H52="","",'Quick Entry'!H52)</f>
        <v/>
      </c>
      <c r="S47" s="10" t="str">
        <f>IF('Quick Entry'!I52="","",'Quick Entry'!I52)</f>
        <v/>
      </c>
      <c r="T47" s="10" t="str">
        <f>IF('Quick Entry'!J52="","",'Quick Entry'!J52)</f>
        <v/>
      </c>
      <c r="U47" s="10" t="str">
        <f>IF('Quick Entry'!K52="","",'Quick Entry'!K52)</f>
        <v/>
      </c>
      <c r="V47" s="10" t="str">
        <f>IF('Quick Entry'!M52="","",'Quick Entry'!M52)</f>
        <v/>
      </c>
      <c r="W47" s="10"/>
      <c r="X47" s="9" t="str">
        <f>IF('Quick Entry'!O52="","",'Quick Entry'!O52)</f>
        <v/>
      </c>
      <c r="Y47" s="9"/>
      <c r="Z47" s="15" t="str">
        <f t="shared" ca="1" si="3"/>
        <v/>
      </c>
      <c r="AA47" s="15" t="str">
        <f>IF(V47&lt;&gt;"Yes","Not needed",IF(Q47&lt;&gt;"Yes","Review per policy",IF(Z47&gt;Settings!$B$8,"Escalate review",IF(Z47&gt;Settings!$B$7,"Review due","Not needed"))))</f>
        <v>Not needed</v>
      </c>
      <c r="AB47" s="10"/>
      <c r="AC47" s="10" t="str">
        <f>IF('Quick Entry'!P52="","",'Quick Entry'!P52)</f>
        <v/>
      </c>
      <c r="AD47" s="15" t="str">
        <f>IF(AC47="","",IF(LEFT(AC47,1)*1&gt;=Settings!$B$9,"Sedation review",""))</f>
        <v/>
      </c>
      <c r="AE47" s="10"/>
      <c r="AF47" s="10"/>
      <c r="AG47" s="9"/>
      <c r="AH47" s="10" t="str">
        <f>IF('Quick Entry'!Q52="","",'Quick Entry'!Q52)</f>
        <v/>
      </c>
      <c r="AI47" s="10" t="str">
        <f>IF('Quick Entry'!S52="","",'Quick Entry'!S52)</f>
        <v/>
      </c>
      <c r="AJ47" s="15" t="str">
        <f t="shared" si="4"/>
        <v/>
      </c>
      <c r="AK47" s="10"/>
      <c r="AL47" s="10"/>
      <c r="AM47" s="29" t="str">
        <f>IF('Quick Entry'!T52="","",'Quick Entry'!T52)</f>
        <v/>
      </c>
    </row>
    <row r="48" spans="1:39">
      <c r="A48" s="15" t="str">
        <f t="shared" si="0"/>
        <v/>
      </c>
      <c r="B48" s="10" t="str">
        <f>IF('Quick Entry'!A53="","",'Quick Entry'!A53)</f>
        <v/>
      </c>
      <c r="C48" s="10" t="str">
        <f>IF('Quick Entry'!B53="","",'Quick Entry'!B53)</f>
        <v/>
      </c>
      <c r="D48" s="9" t="str">
        <f>IF('Quick Entry'!C53="","",'Quick Entry'!C53)</f>
        <v/>
      </c>
      <c r="E48" s="10"/>
      <c r="F48" s="10" t="str">
        <f>IF('Quick Entry'!D53="","",'Quick Entry'!D53)</f>
        <v/>
      </c>
      <c r="G48" s="10" t="str">
        <f>IF('Quick Entry'!E53="","",'Quick Entry'!E53)</f>
        <v/>
      </c>
      <c r="H48" s="10" t="str">
        <f>IF('Quick Entry'!F53="","",'Quick Entry'!F53)</f>
        <v/>
      </c>
      <c r="I48" s="10"/>
      <c r="J48" s="10"/>
      <c r="K48" s="10"/>
      <c r="L48" s="10"/>
      <c r="M48" s="10"/>
      <c r="N48" s="15" t="str">
        <f t="shared" si="1"/>
        <v/>
      </c>
      <c r="O48" s="15" t="str">
        <f t="shared" si="2"/>
        <v/>
      </c>
      <c r="P48" s="15" t="str">
        <f>IF(O48="","",IF(O48&gt;=Settings!$B$5,"Moderate/severe","None/low"))</f>
        <v/>
      </c>
      <c r="Q48" s="10" t="str">
        <f>IF('Quick Entry'!G53="","",IF(OR('Quick Entry'!G53="Acute pain episode",'Quick Entry'!G53="Yes"),"Yes","No"))</f>
        <v/>
      </c>
      <c r="R48" s="10" t="str">
        <f>IF('Quick Entry'!H53="","",'Quick Entry'!H53)</f>
        <v/>
      </c>
      <c r="S48" s="10" t="str">
        <f>IF('Quick Entry'!I53="","",'Quick Entry'!I53)</f>
        <v/>
      </c>
      <c r="T48" s="10" t="str">
        <f>IF('Quick Entry'!J53="","",'Quick Entry'!J53)</f>
        <v/>
      </c>
      <c r="U48" s="10" t="str">
        <f>IF('Quick Entry'!K53="","",'Quick Entry'!K53)</f>
        <v/>
      </c>
      <c r="V48" s="10" t="str">
        <f>IF('Quick Entry'!M53="","",'Quick Entry'!M53)</f>
        <v/>
      </c>
      <c r="W48" s="10"/>
      <c r="X48" s="9" t="str">
        <f>IF('Quick Entry'!O53="","",'Quick Entry'!O53)</f>
        <v/>
      </c>
      <c r="Y48" s="9"/>
      <c r="Z48" s="15" t="str">
        <f t="shared" ca="1" si="3"/>
        <v/>
      </c>
      <c r="AA48" s="15" t="str">
        <f>IF(V48&lt;&gt;"Yes","Not needed",IF(Q48&lt;&gt;"Yes","Review per policy",IF(Z48&gt;Settings!$B$8,"Escalate review",IF(Z48&gt;Settings!$B$7,"Review due","Not needed"))))</f>
        <v>Not needed</v>
      </c>
      <c r="AB48" s="10"/>
      <c r="AC48" s="10" t="str">
        <f>IF('Quick Entry'!P53="","",'Quick Entry'!P53)</f>
        <v/>
      </c>
      <c r="AD48" s="15" t="str">
        <f>IF(AC48="","",IF(LEFT(AC48,1)*1&gt;=Settings!$B$9,"Sedation review",""))</f>
        <v/>
      </c>
      <c r="AE48" s="10"/>
      <c r="AF48" s="10"/>
      <c r="AG48" s="9"/>
      <c r="AH48" s="10" t="str">
        <f>IF('Quick Entry'!Q53="","",'Quick Entry'!Q53)</f>
        <v/>
      </c>
      <c r="AI48" s="10" t="str">
        <f>IF('Quick Entry'!S53="","",'Quick Entry'!S53)</f>
        <v/>
      </c>
      <c r="AJ48" s="15" t="str">
        <f t="shared" si="4"/>
        <v/>
      </c>
      <c r="AK48" s="10"/>
      <c r="AL48" s="10"/>
      <c r="AM48" s="29" t="str">
        <f>IF('Quick Entry'!T53="","",'Quick Entry'!T53)</f>
        <v/>
      </c>
    </row>
    <row r="49" spans="1:39">
      <c r="A49" s="15" t="str">
        <f t="shared" si="0"/>
        <v/>
      </c>
      <c r="B49" s="10" t="str">
        <f>IF('Quick Entry'!A54="","",'Quick Entry'!A54)</f>
        <v/>
      </c>
      <c r="C49" s="10" t="str">
        <f>IF('Quick Entry'!B54="","",'Quick Entry'!B54)</f>
        <v/>
      </c>
      <c r="D49" s="9" t="str">
        <f>IF('Quick Entry'!C54="","",'Quick Entry'!C54)</f>
        <v/>
      </c>
      <c r="E49" s="10"/>
      <c r="F49" s="10" t="str">
        <f>IF('Quick Entry'!D54="","",'Quick Entry'!D54)</f>
        <v/>
      </c>
      <c r="G49" s="10" t="str">
        <f>IF('Quick Entry'!E54="","",'Quick Entry'!E54)</f>
        <v/>
      </c>
      <c r="H49" s="10" t="str">
        <f>IF('Quick Entry'!F54="","",'Quick Entry'!F54)</f>
        <v/>
      </c>
      <c r="I49" s="10"/>
      <c r="J49" s="10"/>
      <c r="K49" s="10"/>
      <c r="L49" s="10"/>
      <c r="M49" s="10"/>
      <c r="N49" s="15" t="str">
        <f t="shared" si="1"/>
        <v/>
      </c>
      <c r="O49" s="15" t="str">
        <f t="shared" si="2"/>
        <v/>
      </c>
      <c r="P49" s="15" t="str">
        <f>IF(O49="","",IF(O49&gt;=Settings!$B$5,"Moderate/severe","None/low"))</f>
        <v/>
      </c>
      <c r="Q49" s="10" t="str">
        <f>IF('Quick Entry'!G54="","",IF(OR('Quick Entry'!G54="Acute pain episode",'Quick Entry'!G54="Yes"),"Yes","No"))</f>
        <v/>
      </c>
      <c r="R49" s="10" t="str">
        <f>IF('Quick Entry'!H54="","",'Quick Entry'!H54)</f>
        <v/>
      </c>
      <c r="S49" s="10" t="str">
        <f>IF('Quick Entry'!I54="","",'Quick Entry'!I54)</f>
        <v/>
      </c>
      <c r="T49" s="10" t="str">
        <f>IF('Quick Entry'!J54="","",'Quick Entry'!J54)</f>
        <v/>
      </c>
      <c r="U49" s="10" t="str">
        <f>IF('Quick Entry'!K54="","",'Quick Entry'!K54)</f>
        <v/>
      </c>
      <c r="V49" s="10" t="str">
        <f>IF('Quick Entry'!M54="","",'Quick Entry'!M54)</f>
        <v/>
      </c>
      <c r="W49" s="10"/>
      <c r="X49" s="9" t="str">
        <f>IF('Quick Entry'!O54="","",'Quick Entry'!O54)</f>
        <v/>
      </c>
      <c r="Y49" s="9"/>
      <c r="Z49" s="15" t="str">
        <f t="shared" ca="1" si="3"/>
        <v/>
      </c>
      <c r="AA49" s="15" t="str">
        <f>IF(V49&lt;&gt;"Yes","Not needed",IF(Q49&lt;&gt;"Yes","Review per policy",IF(Z49&gt;Settings!$B$8,"Escalate review",IF(Z49&gt;Settings!$B$7,"Review due","Not needed"))))</f>
        <v>Not needed</v>
      </c>
      <c r="AB49" s="10"/>
      <c r="AC49" s="10" t="str">
        <f>IF('Quick Entry'!P54="","",'Quick Entry'!P54)</f>
        <v/>
      </c>
      <c r="AD49" s="15" t="str">
        <f>IF(AC49="","",IF(LEFT(AC49,1)*1&gt;=Settings!$B$9,"Sedation review",""))</f>
        <v/>
      </c>
      <c r="AE49" s="10"/>
      <c r="AF49" s="10"/>
      <c r="AG49" s="9"/>
      <c r="AH49" s="10" t="str">
        <f>IF('Quick Entry'!Q54="","",'Quick Entry'!Q54)</f>
        <v/>
      </c>
      <c r="AI49" s="10" t="str">
        <f>IF('Quick Entry'!S54="","",'Quick Entry'!S54)</f>
        <v/>
      </c>
      <c r="AJ49" s="15" t="str">
        <f t="shared" si="4"/>
        <v/>
      </c>
      <c r="AK49" s="10"/>
      <c r="AL49" s="10"/>
      <c r="AM49" s="29" t="str">
        <f>IF('Quick Entry'!T54="","",'Quick Entry'!T54)</f>
        <v/>
      </c>
    </row>
    <row r="50" spans="1:39">
      <c r="A50" s="15" t="str">
        <f t="shared" si="0"/>
        <v/>
      </c>
      <c r="B50" s="10" t="str">
        <f>IF('Quick Entry'!A55="","",'Quick Entry'!A55)</f>
        <v/>
      </c>
      <c r="C50" s="10" t="str">
        <f>IF('Quick Entry'!B55="","",'Quick Entry'!B55)</f>
        <v/>
      </c>
      <c r="D50" s="9" t="str">
        <f>IF('Quick Entry'!C55="","",'Quick Entry'!C55)</f>
        <v/>
      </c>
      <c r="E50" s="10"/>
      <c r="F50" s="10" t="str">
        <f>IF('Quick Entry'!D55="","",'Quick Entry'!D55)</f>
        <v/>
      </c>
      <c r="G50" s="10" t="str">
        <f>IF('Quick Entry'!E55="","",'Quick Entry'!E55)</f>
        <v/>
      </c>
      <c r="H50" s="10" t="str">
        <f>IF('Quick Entry'!F55="","",'Quick Entry'!F55)</f>
        <v/>
      </c>
      <c r="I50" s="10"/>
      <c r="J50" s="10"/>
      <c r="K50" s="10"/>
      <c r="L50" s="10"/>
      <c r="M50" s="10"/>
      <c r="N50" s="15" t="str">
        <f t="shared" si="1"/>
        <v/>
      </c>
      <c r="O50" s="15" t="str">
        <f t="shared" si="2"/>
        <v/>
      </c>
      <c r="P50" s="15" t="str">
        <f>IF(O50="","",IF(O50&gt;=Settings!$B$5,"Moderate/severe","None/low"))</f>
        <v/>
      </c>
      <c r="Q50" s="10" t="str">
        <f>IF('Quick Entry'!G55="","",IF(OR('Quick Entry'!G55="Acute pain episode",'Quick Entry'!G55="Yes"),"Yes","No"))</f>
        <v/>
      </c>
      <c r="R50" s="10" t="str">
        <f>IF('Quick Entry'!H55="","",'Quick Entry'!H55)</f>
        <v/>
      </c>
      <c r="S50" s="10" t="str">
        <f>IF('Quick Entry'!I55="","",'Quick Entry'!I55)</f>
        <v/>
      </c>
      <c r="T50" s="10" t="str">
        <f>IF('Quick Entry'!J55="","",'Quick Entry'!J55)</f>
        <v/>
      </c>
      <c r="U50" s="10" t="str">
        <f>IF('Quick Entry'!K55="","",'Quick Entry'!K55)</f>
        <v/>
      </c>
      <c r="V50" s="10" t="str">
        <f>IF('Quick Entry'!M55="","",'Quick Entry'!M55)</f>
        <v/>
      </c>
      <c r="W50" s="10"/>
      <c r="X50" s="9" t="str">
        <f>IF('Quick Entry'!O55="","",'Quick Entry'!O55)</f>
        <v/>
      </c>
      <c r="Y50" s="9"/>
      <c r="Z50" s="15" t="str">
        <f t="shared" ca="1" si="3"/>
        <v/>
      </c>
      <c r="AA50" s="15" t="str">
        <f>IF(V50&lt;&gt;"Yes","Not needed",IF(Q50&lt;&gt;"Yes","Review per policy",IF(Z50&gt;Settings!$B$8,"Escalate review",IF(Z50&gt;Settings!$B$7,"Review due","Not needed"))))</f>
        <v>Not needed</v>
      </c>
      <c r="AB50" s="10"/>
      <c r="AC50" s="10" t="str">
        <f>IF('Quick Entry'!P55="","",'Quick Entry'!P55)</f>
        <v/>
      </c>
      <c r="AD50" s="15" t="str">
        <f>IF(AC50="","",IF(LEFT(AC50,1)*1&gt;=Settings!$B$9,"Sedation review",""))</f>
        <v/>
      </c>
      <c r="AE50" s="10"/>
      <c r="AF50" s="10"/>
      <c r="AG50" s="9"/>
      <c r="AH50" s="10" t="str">
        <f>IF('Quick Entry'!Q55="","",'Quick Entry'!Q55)</f>
        <v/>
      </c>
      <c r="AI50" s="10" t="str">
        <f>IF('Quick Entry'!S55="","",'Quick Entry'!S55)</f>
        <v/>
      </c>
      <c r="AJ50" s="15" t="str">
        <f t="shared" si="4"/>
        <v/>
      </c>
      <c r="AK50" s="10"/>
      <c r="AL50" s="10"/>
      <c r="AM50" s="29" t="str">
        <f>IF('Quick Entry'!T55="","",'Quick Entry'!T55)</f>
        <v/>
      </c>
    </row>
    <row r="51" spans="1:39">
      <c r="A51" s="15" t="str">
        <f t="shared" si="0"/>
        <v/>
      </c>
      <c r="B51" s="10" t="str">
        <f>IF('Quick Entry'!A56="","",'Quick Entry'!A56)</f>
        <v/>
      </c>
      <c r="C51" s="10" t="str">
        <f>IF('Quick Entry'!B56="","",'Quick Entry'!B56)</f>
        <v/>
      </c>
      <c r="D51" s="9" t="str">
        <f>IF('Quick Entry'!C56="","",'Quick Entry'!C56)</f>
        <v/>
      </c>
      <c r="E51" s="10"/>
      <c r="F51" s="10" t="str">
        <f>IF('Quick Entry'!D56="","",'Quick Entry'!D56)</f>
        <v/>
      </c>
      <c r="G51" s="10" t="str">
        <f>IF('Quick Entry'!E56="","",'Quick Entry'!E56)</f>
        <v/>
      </c>
      <c r="H51" s="10" t="str">
        <f>IF('Quick Entry'!F56="","",'Quick Entry'!F56)</f>
        <v/>
      </c>
      <c r="I51" s="10"/>
      <c r="J51" s="10"/>
      <c r="K51" s="10"/>
      <c r="L51" s="10"/>
      <c r="M51" s="10"/>
      <c r="N51" s="15" t="str">
        <f t="shared" si="1"/>
        <v/>
      </c>
      <c r="O51" s="15" t="str">
        <f t="shared" si="2"/>
        <v/>
      </c>
      <c r="P51" s="15" t="str">
        <f>IF(O51="","",IF(O51&gt;=Settings!$B$5,"Moderate/severe","None/low"))</f>
        <v/>
      </c>
      <c r="Q51" s="10" t="str">
        <f>IF('Quick Entry'!G56="","",IF(OR('Quick Entry'!G56="Acute pain episode",'Quick Entry'!G56="Yes"),"Yes","No"))</f>
        <v/>
      </c>
      <c r="R51" s="10" t="str">
        <f>IF('Quick Entry'!H56="","",'Quick Entry'!H56)</f>
        <v/>
      </c>
      <c r="S51" s="10" t="str">
        <f>IF('Quick Entry'!I56="","",'Quick Entry'!I56)</f>
        <v/>
      </c>
      <c r="T51" s="10" t="str">
        <f>IF('Quick Entry'!J56="","",'Quick Entry'!J56)</f>
        <v/>
      </c>
      <c r="U51" s="10" t="str">
        <f>IF('Quick Entry'!K56="","",'Quick Entry'!K56)</f>
        <v/>
      </c>
      <c r="V51" s="10" t="str">
        <f>IF('Quick Entry'!M56="","",'Quick Entry'!M56)</f>
        <v/>
      </c>
      <c r="W51" s="10"/>
      <c r="X51" s="9" t="str">
        <f>IF('Quick Entry'!O56="","",'Quick Entry'!O56)</f>
        <v/>
      </c>
      <c r="Y51" s="9"/>
      <c r="Z51" s="15" t="str">
        <f t="shared" ca="1" si="3"/>
        <v/>
      </c>
      <c r="AA51" s="15" t="str">
        <f>IF(V51&lt;&gt;"Yes","Not needed",IF(Q51&lt;&gt;"Yes","Review per policy",IF(Z51&gt;Settings!$B$8,"Escalate review",IF(Z51&gt;Settings!$B$7,"Review due","Not needed"))))</f>
        <v>Not needed</v>
      </c>
      <c r="AB51" s="10"/>
      <c r="AC51" s="10" t="str">
        <f>IF('Quick Entry'!P56="","",'Quick Entry'!P56)</f>
        <v/>
      </c>
      <c r="AD51" s="15" t="str">
        <f>IF(AC51="","",IF(LEFT(AC51,1)*1&gt;=Settings!$B$9,"Sedation review",""))</f>
        <v/>
      </c>
      <c r="AE51" s="10"/>
      <c r="AF51" s="10"/>
      <c r="AG51" s="9"/>
      <c r="AH51" s="10" t="str">
        <f>IF('Quick Entry'!Q56="","",'Quick Entry'!Q56)</f>
        <v/>
      </c>
      <c r="AI51" s="10" t="str">
        <f>IF('Quick Entry'!S56="","",'Quick Entry'!S56)</f>
        <v/>
      </c>
      <c r="AJ51" s="15" t="str">
        <f t="shared" si="4"/>
        <v/>
      </c>
      <c r="AK51" s="10"/>
      <c r="AL51" s="10"/>
      <c r="AM51" s="29" t="str">
        <f>IF('Quick Entry'!T56="","",'Quick Entry'!T56)</f>
        <v/>
      </c>
    </row>
    <row r="52" spans="1:39">
      <c r="A52" s="15" t="str">
        <f t="shared" si="0"/>
        <v/>
      </c>
      <c r="B52" s="10" t="str">
        <f>IF('Quick Entry'!A57="","",'Quick Entry'!A57)</f>
        <v/>
      </c>
      <c r="C52" s="10" t="str">
        <f>IF('Quick Entry'!B57="","",'Quick Entry'!B57)</f>
        <v/>
      </c>
      <c r="D52" s="9" t="str">
        <f>IF('Quick Entry'!C57="","",'Quick Entry'!C57)</f>
        <v/>
      </c>
      <c r="E52" s="10"/>
      <c r="F52" s="10" t="str">
        <f>IF('Quick Entry'!D57="","",'Quick Entry'!D57)</f>
        <v/>
      </c>
      <c r="G52" s="10" t="str">
        <f>IF('Quick Entry'!E57="","",'Quick Entry'!E57)</f>
        <v/>
      </c>
      <c r="H52" s="10" t="str">
        <f>IF('Quick Entry'!F57="","",'Quick Entry'!F57)</f>
        <v/>
      </c>
      <c r="I52" s="10"/>
      <c r="J52" s="10"/>
      <c r="K52" s="10"/>
      <c r="L52" s="10"/>
      <c r="M52" s="10"/>
      <c r="N52" s="15" t="str">
        <f t="shared" si="1"/>
        <v/>
      </c>
      <c r="O52" s="15" t="str">
        <f t="shared" si="2"/>
        <v/>
      </c>
      <c r="P52" s="15" t="str">
        <f>IF(O52="","",IF(O52&gt;=Settings!$B$5,"Moderate/severe","None/low"))</f>
        <v/>
      </c>
      <c r="Q52" s="10" t="str">
        <f>IF('Quick Entry'!G57="","",IF(OR('Quick Entry'!G57="Acute pain episode",'Quick Entry'!G57="Yes"),"Yes","No"))</f>
        <v/>
      </c>
      <c r="R52" s="10" t="str">
        <f>IF('Quick Entry'!H57="","",'Quick Entry'!H57)</f>
        <v/>
      </c>
      <c r="S52" s="10" t="str">
        <f>IF('Quick Entry'!I57="","",'Quick Entry'!I57)</f>
        <v/>
      </c>
      <c r="T52" s="10" t="str">
        <f>IF('Quick Entry'!J57="","",'Quick Entry'!J57)</f>
        <v/>
      </c>
      <c r="U52" s="10" t="str">
        <f>IF('Quick Entry'!K57="","",'Quick Entry'!K57)</f>
        <v/>
      </c>
      <c r="V52" s="10" t="str">
        <f>IF('Quick Entry'!M57="","",'Quick Entry'!M57)</f>
        <v/>
      </c>
      <c r="W52" s="10"/>
      <c r="X52" s="9" t="str">
        <f>IF('Quick Entry'!O57="","",'Quick Entry'!O57)</f>
        <v/>
      </c>
      <c r="Y52" s="9"/>
      <c r="Z52" s="15" t="str">
        <f t="shared" ca="1" si="3"/>
        <v/>
      </c>
      <c r="AA52" s="15" t="str">
        <f>IF(V52&lt;&gt;"Yes","Not needed",IF(Q52&lt;&gt;"Yes","Review per policy",IF(Z52&gt;Settings!$B$8,"Escalate review",IF(Z52&gt;Settings!$B$7,"Review due","Not needed"))))</f>
        <v>Not needed</v>
      </c>
      <c r="AB52" s="10"/>
      <c r="AC52" s="10" t="str">
        <f>IF('Quick Entry'!P57="","",'Quick Entry'!P57)</f>
        <v/>
      </c>
      <c r="AD52" s="15" t="str">
        <f>IF(AC52="","",IF(LEFT(AC52,1)*1&gt;=Settings!$B$9,"Sedation review",""))</f>
        <v/>
      </c>
      <c r="AE52" s="10"/>
      <c r="AF52" s="10"/>
      <c r="AG52" s="9"/>
      <c r="AH52" s="10" t="str">
        <f>IF('Quick Entry'!Q57="","",'Quick Entry'!Q57)</f>
        <v/>
      </c>
      <c r="AI52" s="10" t="str">
        <f>IF('Quick Entry'!S57="","",'Quick Entry'!S57)</f>
        <v/>
      </c>
      <c r="AJ52" s="15" t="str">
        <f t="shared" si="4"/>
        <v/>
      </c>
      <c r="AK52" s="10"/>
      <c r="AL52" s="10"/>
      <c r="AM52" s="29" t="str">
        <f>IF('Quick Entry'!T57="","",'Quick Entry'!T57)</f>
        <v/>
      </c>
    </row>
    <row r="53" spans="1:39">
      <c r="A53" s="15" t="str">
        <f t="shared" si="0"/>
        <v/>
      </c>
      <c r="B53" s="10" t="str">
        <f>IF('Quick Entry'!A58="","",'Quick Entry'!A58)</f>
        <v/>
      </c>
      <c r="C53" s="10" t="str">
        <f>IF('Quick Entry'!B58="","",'Quick Entry'!B58)</f>
        <v/>
      </c>
      <c r="D53" s="9" t="str">
        <f>IF('Quick Entry'!C58="","",'Quick Entry'!C58)</f>
        <v/>
      </c>
      <c r="E53" s="10"/>
      <c r="F53" s="10" t="str">
        <f>IF('Quick Entry'!D58="","",'Quick Entry'!D58)</f>
        <v/>
      </c>
      <c r="G53" s="10" t="str">
        <f>IF('Quick Entry'!E58="","",'Quick Entry'!E58)</f>
        <v/>
      </c>
      <c r="H53" s="10" t="str">
        <f>IF('Quick Entry'!F58="","",'Quick Entry'!F58)</f>
        <v/>
      </c>
      <c r="I53" s="10"/>
      <c r="J53" s="10"/>
      <c r="K53" s="10"/>
      <c r="L53" s="10"/>
      <c r="M53" s="10"/>
      <c r="N53" s="15" t="str">
        <f t="shared" si="1"/>
        <v/>
      </c>
      <c r="O53" s="15" t="str">
        <f t="shared" si="2"/>
        <v/>
      </c>
      <c r="P53" s="15" t="str">
        <f>IF(O53="","",IF(O53&gt;=Settings!$B$5,"Moderate/severe","None/low"))</f>
        <v/>
      </c>
      <c r="Q53" s="10" t="str">
        <f>IF('Quick Entry'!G58="","",IF(OR('Quick Entry'!G58="Acute pain episode",'Quick Entry'!G58="Yes"),"Yes","No"))</f>
        <v/>
      </c>
      <c r="R53" s="10" t="str">
        <f>IF('Quick Entry'!H58="","",'Quick Entry'!H58)</f>
        <v/>
      </c>
      <c r="S53" s="10" t="str">
        <f>IF('Quick Entry'!I58="","",'Quick Entry'!I58)</f>
        <v/>
      </c>
      <c r="T53" s="10" t="str">
        <f>IF('Quick Entry'!J58="","",'Quick Entry'!J58)</f>
        <v/>
      </c>
      <c r="U53" s="10" t="str">
        <f>IF('Quick Entry'!K58="","",'Quick Entry'!K58)</f>
        <v/>
      </c>
      <c r="V53" s="10" t="str">
        <f>IF('Quick Entry'!M58="","",'Quick Entry'!M58)</f>
        <v/>
      </c>
      <c r="W53" s="10"/>
      <c r="X53" s="9" t="str">
        <f>IF('Quick Entry'!O58="","",'Quick Entry'!O58)</f>
        <v/>
      </c>
      <c r="Y53" s="9"/>
      <c r="Z53" s="15" t="str">
        <f t="shared" ca="1" si="3"/>
        <v/>
      </c>
      <c r="AA53" s="15" t="str">
        <f>IF(V53&lt;&gt;"Yes","Not needed",IF(Q53&lt;&gt;"Yes","Review per policy",IF(Z53&gt;Settings!$B$8,"Escalate review",IF(Z53&gt;Settings!$B$7,"Review due","Not needed"))))</f>
        <v>Not needed</v>
      </c>
      <c r="AB53" s="10"/>
      <c r="AC53" s="10" t="str">
        <f>IF('Quick Entry'!P58="","",'Quick Entry'!P58)</f>
        <v/>
      </c>
      <c r="AD53" s="15" t="str">
        <f>IF(AC53="","",IF(LEFT(AC53,1)*1&gt;=Settings!$B$9,"Sedation review",""))</f>
        <v/>
      </c>
      <c r="AE53" s="10"/>
      <c r="AF53" s="10"/>
      <c r="AG53" s="9"/>
      <c r="AH53" s="10" t="str">
        <f>IF('Quick Entry'!Q58="","",'Quick Entry'!Q58)</f>
        <v/>
      </c>
      <c r="AI53" s="10" t="str">
        <f>IF('Quick Entry'!S58="","",'Quick Entry'!S58)</f>
        <v/>
      </c>
      <c r="AJ53" s="15" t="str">
        <f t="shared" si="4"/>
        <v/>
      </c>
      <c r="AK53" s="10"/>
      <c r="AL53" s="10"/>
      <c r="AM53" s="29" t="str">
        <f>IF('Quick Entry'!T58="","",'Quick Entry'!T58)</f>
        <v/>
      </c>
    </row>
    <row r="54" spans="1:39">
      <c r="A54" s="15" t="str">
        <f t="shared" si="0"/>
        <v/>
      </c>
      <c r="B54" s="10" t="str">
        <f>IF('Quick Entry'!A59="","",'Quick Entry'!A59)</f>
        <v/>
      </c>
      <c r="C54" s="10" t="str">
        <f>IF('Quick Entry'!B59="","",'Quick Entry'!B59)</f>
        <v/>
      </c>
      <c r="D54" s="9" t="str">
        <f>IF('Quick Entry'!C59="","",'Quick Entry'!C59)</f>
        <v/>
      </c>
      <c r="E54" s="10"/>
      <c r="F54" s="10" t="str">
        <f>IF('Quick Entry'!D59="","",'Quick Entry'!D59)</f>
        <v/>
      </c>
      <c r="G54" s="10" t="str">
        <f>IF('Quick Entry'!E59="","",'Quick Entry'!E59)</f>
        <v/>
      </c>
      <c r="H54" s="10" t="str">
        <f>IF('Quick Entry'!F59="","",'Quick Entry'!F59)</f>
        <v/>
      </c>
      <c r="I54" s="10"/>
      <c r="J54" s="10"/>
      <c r="K54" s="10"/>
      <c r="L54" s="10"/>
      <c r="M54" s="10"/>
      <c r="N54" s="15" t="str">
        <f t="shared" si="1"/>
        <v/>
      </c>
      <c r="O54" s="15" t="str">
        <f t="shared" si="2"/>
        <v/>
      </c>
      <c r="P54" s="15" t="str">
        <f>IF(O54="","",IF(O54&gt;=Settings!$B$5,"Moderate/severe","None/low"))</f>
        <v/>
      </c>
      <c r="Q54" s="10" t="str">
        <f>IF('Quick Entry'!G59="","",IF(OR('Quick Entry'!G59="Acute pain episode",'Quick Entry'!G59="Yes"),"Yes","No"))</f>
        <v/>
      </c>
      <c r="R54" s="10" t="str">
        <f>IF('Quick Entry'!H59="","",'Quick Entry'!H59)</f>
        <v/>
      </c>
      <c r="S54" s="10" t="str">
        <f>IF('Quick Entry'!I59="","",'Quick Entry'!I59)</f>
        <v/>
      </c>
      <c r="T54" s="10" t="str">
        <f>IF('Quick Entry'!J59="","",'Quick Entry'!J59)</f>
        <v/>
      </c>
      <c r="U54" s="10" t="str">
        <f>IF('Quick Entry'!K59="","",'Quick Entry'!K59)</f>
        <v/>
      </c>
      <c r="V54" s="10" t="str">
        <f>IF('Quick Entry'!M59="","",'Quick Entry'!M59)</f>
        <v/>
      </c>
      <c r="W54" s="10"/>
      <c r="X54" s="9" t="str">
        <f>IF('Quick Entry'!O59="","",'Quick Entry'!O59)</f>
        <v/>
      </c>
      <c r="Y54" s="9"/>
      <c r="Z54" s="15" t="str">
        <f t="shared" ca="1" si="3"/>
        <v/>
      </c>
      <c r="AA54" s="15" t="str">
        <f>IF(V54&lt;&gt;"Yes","Not needed",IF(Q54&lt;&gt;"Yes","Review per policy",IF(Z54&gt;Settings!$B$8,"Escalate review",IF(Z54&gt;Settings!$B$7,"Review due","Not needed"))))</f>
        <v>Not needed</v>
      </c>
      <c r="AB54" s="10"/>
      <c r="AC54" s="10" t="str">
        <f>IF('Quick Entry'!P59="","",'Quick Entry'!P59)</f>
        <v/>
      </c>
      <c r="AD54" s="15" t="str">
        <f>IF(AC54="","",IF(LEFT(AC54,1)*1&gt;=Settings!$B$9,"Sedation review",""))</f>
        <v/>
      </c>
      <c r="AE54" s="10"/>
      <c r="AF54" s="10"/>
      <c r="AG54" s="9"/>
      <c r="AH54" s="10" t="str">
        <f>IF('Quick Entry'!Q59="","",'Quick Entry'!Q59)</f>
        <v/>
      </c>
      <c r="AI54" s="10" t="str">
        <f>IF('Quick Entry'!S59="","",'Quick Entry'!S59)</f>
        <v/>
      </c>
      <c r="AJ54" s="15" t="str">
        <f t="shared" si="4"/>
        <v/>
      </c>
      <c r="AK54" s="10"/>
      <c r="AL54" s="10"/>
      <c r="AM54" s="29" t="str">
        <f>IF('Quick Entry'!T59="","",'Quick Entry'!T59)</f>
        <v/>
      </c>
    </row>
    <row r="55" spans="1:39">
      <c r="A55" s="15" t="str">
        <f t="shared" si="0"/>
        <v/>
      </c>
      <c r="B55" s="10" t="str">
        <f>IF('Quick Entry'!A60="","",'Quick Entry'!A60)</f>
        <v/>
      </c>
      <c r="C55" s="10" t="str">
        <f>IF('Quick Entry'!B60="","",'Quick Entry'!B60)</f>
        <v/>
      </c>
      <c r="D55" s="9" t="str">
        <f>IF('Quick Entry'!C60="","",'Quick Entry'!C60)</f>
        <v/>
      </c>
      <c r="E55" s="10"/>
      <c r="F55" s="10" t="str">
        <f>IF('Quick Entry'!D60="","",'Quick Entry'!D60)</f>
        <v/>
      </c>
      <c r="G55" s="10" t="str">
        <f>IF('Quick Entry'!E60="","",'Quick Entry'!E60)</f>
        <v/>
      </c>
      <c r="H55" s="10" t="str">
        <f>IF('Quick Entry'!F60="","",'Quick Entry'!F60)</f>
        <v/>
      </c>
      <c r="I55" s="10"/>
      <c r="J55" s="10"/>
      <c r="K55" s="10"/>
      <c r="L55" s="10"/>
      <c r="M55" s="10"/>
      <c r="N55" s="15" t="str">
        <f t="shared" si="1"/>
        <v/>
      </c>
      <c r="O55" s="15" t="str">
        <f t="shared" si="2"/>
        <v/>
      </c>
      <c r="P55" s="15" t="str">
        <f>IF(O55="","",IF(O55&gt;=Settings!$B$5,"Moderate/severe","None/low"))</f>
        <v/>
      </c>
      <c r="Q55" s="10" t="str">
        <f>IF('Quick Entry'!G60="","",IF(OR('Quick Entry'!G60="Acute pain episode",'Quick Entry'!G60="Yes"),"Yes","No"))</f>
        <v/>
      </c>
      <c r="R55" s="10" t="str">
        <f>IF('Quick Entry'!H60="","",'Quick Entry'!H60)</f>
        <v/>
      </c>
      <c r="S55" s="10" t="str">
        <f>IF('Quick Entry'!I60="","",'Quick Entry'!I60)</f>
        <v/>
      </c>
      <c r="T55" s="10" t="str">
        <f>IF('Quick Entry'!J60="","",'Quick Entry'!J60)</f>
        <v/>
      </c>
      <c r="U55" s="10" t="str">
        <f>IF('Quick Entry'!K60="","",'Quick Entry'!K60)</f>
        <v/>
      </c>
      <c r="V55" s="10" t="str">
        <f>IF('Quick Entry'!M60="","",'Quick Entry'!M60)</f>
        <v/>
      </c>
      <c r="W55" s="10"/>
      <c r="X55" s="9" t="str">
        <f>IF('Quick Entry'!O60="","",'Quick Entry'!O60)</f>
        <v/>
      </c>
      <c r="Y55" s="9"/>
      <c r="Z55" s="15" t="str">
        <f t="shared" ca="1" si="3"/>
        <v/>
      </c>
      <c r="AA55" s="15" t="str">
        <f>IF(V55&lt;&gt;"Yes","Not needed",IF(Q55&lt;&gt;"Yes","Review per policy",IF(Z55&gt;Settings!$B$8,"Escalate review",IF(Z55&gt;Settings!$B$7,"Review due","Not needed"))))</f>
        <v>Not needed</v>
      </c>
      <c r="AB55" s="10"/>
      <c r="AC55" s="10" t="str">
        <f>IF('Quick Entry'!P60="","",'Quick Entry'!P60)</f>
        <v/>
      </c>
      <c r="AD55" s="15" t="str">
        <f>IF(AC55="","",IF(LEFT(AC55,1)*1&gt;=Settings!$B$9,"Sedation review",""))</f>
        <v/>
      </c>
      <c r="AE55" s="10"/>
      <c r="AF55" s="10"/>
      <c r="AG55" s="9"/>
      <c r="AH55" s="10" t="str">
        <f>IF('Quick Entry'!Q60="","",'Quick Entry'!Q60)</f>
        <v/>
      </c>
      <c r="AI55" s="10" t="str">
        <f>IF('Quick Entry'!S60="","",'Quick Entry'!S60)</f>
        <v/>
      </c>
      <c r="AJ55" s="15" t="str">
        <f t="shared" si="4"/>
        <v/>
      </c>
      <c r="AK55" s="10"/>
      <c r="AL55" s="10"/>
      <c r="AM55" s="29" t="str">
        <f>IF('Quick Entry'!T60="","",'Quick Entry'!T60)</f>
        <v/>
      </c>
    </row>
    <row r="56" spans="1:39">
      <c r="A56" s="15" t="str">
        <f t="shared" si="0"/>
        <v/>
      </c>
      <c r="B56" s="10" t="str">
        <f>IF('Quick Entry'!A61="","",'Quick Entry'!A61)</f>
        <v/>
      </c>
      <c r="C56" s="10" t="str">
        <f>IF('Quick Entry'!B61="","",'Quick Entry'!B61)</f>
        <v/>
      </c>
      <c r="D56" s="9" t="str">
        <f>IF('Quick Entry'!C61="","",'Quick Entry'!C61)</f>
        <v/>
      </c>
      <c r="E56" s="10"/>
      <c r="F56" s="10" t="str">
        <f>IF('Quick Entry'!D61="","",'Quick Entry'!D61)</f>
        <v/>
      </c>
      <c r="G56" s="10" t="str">
        <f>IF('Quick Entry'!E61="","",'Quick Entry'!E61)</f>
        <v/>
      </c>
      <c r="H56" s="10" t="str">
        <f>IF('Quick Entry'!F61="","",'Quick Entry'!F61)</f>
        <v/>
      </c>
      <c r="I56" s="10"/>
      <c r="J56" s="10"/>
      <c r="K56" s="10"/>
      <c r="L56" s="10"/>
      <c r="M56" s="10"/>
      <c r="N56" s="15" t="str">
        <f t="shared" si="1"/>
        <v/>
      </c>
      <c r="O56" s="15" t="str">
        <f t="shared" si="2"/>
        <v/>
      </c>
      <c r="P56" s="15" t="str">
        <f>IF(O56="","",IF(O56&gt;=Settings!$B$5,"Moderate/severe","None/low"))</f>
        <v/>
      </c>
      <c r="Q56" s="10" t="str">
        <f>IF('Quick Entry'!G61="","",IF(OR('Quick Entry'!G61="Acute pain episode",'Quick Entry'!G61="Yes"),"Yes","No"))</f>
        <v/>
      </c>
      <c r="R56" s="10" t="str">
        <f>IF('Quick Entry'!H61="","",'Quick Entry'!H61)</f>
        <v/>
      </c>
      <c r="S56" s="10" t="str">
        <f>IF('Quick Entry'!I61="","",'Quick Entry'!I61)</f>
        <v/>
      </c>
      <c r="T56" s="10" t="str">
        <f>IF('Quick Entry'!J61="","",'Quick Entry'!J61)</f>
        <v/>
      </c>
      <c r="U56" s="10" t="str">
        <f>IF('Quick Entry'!K61="","",'Quick Entry'!K61)</f>
        <v/>
      </c>
      <c r="V56" s="10" t="str">
        <f>IF('Quick Entry'!M61="","",'Quick Entry'!M61)</f>
        <v/>
      </c>
      <c r="W56" s="10"/>
      <c r="X56" s="9" t="str">
        <f>IF('Quick Entry'!O61="","",'Quick Entry'!O61)</f>
        <v/>
      </c>
      <c r="Y56" s="9"/>
      <c r="Z56" s="15" t="str">
        <f t="shared" ca="1" si="3"/>
        <v/>
      </c>
      <c r="AA56" s="15" t="str">
        <f>IF(V56&lt;&gt;"Yes","Not needed",IF(Q56&lt;&gt;"Yes","Review per policy",IF(Z56&gt;Settings!$B$8,"Escalate review",IF(Z56&gt;Settings!$B$7,"Review due","Not needed"))))</f>
        <v>Not needed</v>
      </c>
      <c r="AB56" s="10"/>
      <c r="AC56" s="10" t="str">
        <f>IF('Quick Entry'!P61="","",'Quick Entry'!P61)</f>
        <v/>
      </c>
      <c r="AD56" s="15" t="str">
        <f>IF(AC56="","",IF(LEFT(AC56,1)*1&gt;=Settings!$B$9,"Sedation review",""))</f>
        <v/>
      </c>
      <c r="AE56" s="10"/>
      <c r="AF56" s="10"/>
      <c r="AG56" s="9"/>
      <c r="AH56" s="10" t="str">
        <f>IF('Quick Entry'!Q61="","",'Quick Entry'!Q61)</f>
        <v/>
      </c>
      <c r="AI56" s="10" t="str">
        <f>IF('Quick Entry'!S61="","",'Quick Entry'!S61)</f>
        <v/>
      </c>
      <c r="AJ56" s="15" t="str">
        <f t="shared" si="4"/>
        <v/>
      </c>
      <c r="AK56" s="10"/>
      <c r="AL56" s="10"/>
      <c r="AM56" s="29" t="str">
        <f>IF('Quick Entry'!T61="","",'Quick Entry'!T61)</f>
        <v/>
      </c>
    </row>
    <row r="57" spans="1:39">
      <c r="A57" s="15" t="str">
        <f t="shared" si="0"/>
        <v/>
      </c>
      <c r="B57" s="10" t="str">
        <f>IF('Quick Entry'!A62="","",'Quick Entry'!A62)</f>
        <v/>
      </c>
      <c r="C57" s="10" t="str">
        <f>IF('Quick Entry'!B62="","",'Quick Entry'!B62)</f>
        <v/>
      </c>
      <c r="D57" s="9" t="str">
        <f>IF('Quick Entry'!C62="","",'Quick Entry'!C62)</f>
        <v/>
      </c>
      <c r="E57" s="10"/>
      <c r="F57" s="10" t="str">
        <f>IF('Quick Entry'!D62="","",'Quick Entry'!D62)</f>
        <v/>
      </c>
      <c r="G57" s="10" t="str">
        <f>IF('Quick Entry'!E62="","",'Quick Entry'!E62)</f>
        <v/>
      </c>
      <c r="H57" s="10" t="str">
        <f>IF('Quick Entry'!F62="","",'Quick Entry'!F62)</f>
        <v/>
      </c>
      <c r="I57" s="10"/>
      <c r="J57" s="10"/>
      <c r="K57" s="10"/>
      <c r="L57" s="10"/>
      <c r="M57" s="10"/>
      <c r="N57" s="15" t="str">
        <f t="shared" si="1"/>
        <v/>
      </c>
      <c r="O57" s="15" t="str">
        <f t="shared" si="2"/>
        <v/>
      </c>
      <c r="P57" s="15" t="str">
        <f>IF(O57="","",IF(O57&gt;=Settings!$B$5,"Moderate/severe","None/low"))</f>
        <v/>
      </c>
      <c r="Q57" s="10" t="str">
        <f>IF('Quick Entry'!G62="","",IF(OR('Quick Entry'!G62="Acute pain episode",'Quick Entry'!G62="Yes"),"Yes","No"))</f>
        <v/>
      </c>
      <c r="R57" s="10" t="str">
        <f>IF('Quick Entry'!H62="","",'Quick Entry'!H62)</f>
        <v/>
      </c>
      <c r="S57" s="10" t="str">
        <f>IF('Quick Entry'!I62="","",'Quick Entry'!I62)</f>
        <v/>
      </c>
      <c r="T57" s="10" t="str">
        <f>IF('Quick Entry'!J62="","",'Quick Entry'!J62)</f>
        <v/>
      </c>
      <c r="U57" s="10" t="str">
        <f>IF('Quick Entry'!K62="","",'Quick Entry'!K62)</f>
        <v/>
      </c>
      <c r="V57" s="10" t="str">
        <f>IF('Quick Entry'!M62="","",'Quick Entry'!M62)</f>
        <v/>
      </c>
      <c r="W57" s="10"/>
      <c r="X57" s="9" t="str">
        <f>IF('Quick Entry'!O62="","",'Quick Entry'!O62)</f>
        <v/>
      </c>
      <c r="Y57" s="9"/>
      <c r="Z57" s="15" t="str">
        <f t="shared" ca="1" si="3"/>
        <v/>
      </c>
      <c r="AA57" s="15" t="str">
        <f>IF(V57&lt;&gt;"Yes","Not needed",IF(Q57&lt;&gt;"Yes","Review per policy",IF(Z57&gt;Settings!$B$8,"Escalate review",IF(Z57&gt;Settings!$B$7,"Review due","Not needed"))))</f>
        <v>Not needed</v>
      </c>
      <c r="AB57" s="10"/>
      <c r="AC57" s="10" t="str">
        <f>IF('Quick Entry'!P62="","",'Quick Entry'!P62)</f>
        <v/>
      </c>
      <c r="AD57" s="15" t="str">
        <f>IF(AC57="","",IF(LEFT(AC57,1)*1&gt;=Settings!$B$9,"Sedation review",""))</f>
        <v/>
      </c>
      <c r="AE57" s="10"/>
      <c r="AF57" s="10"/>
      <c r="AG57" s="9"/>
      <c r="AH57" s="10" t="str">
        <f>IF('Quick Entry'!Q62="","",'Quick Entry'!Q62)</f>
        <v/>
      </c>
      <c r="AI57" s="10" t="str">
        <f>IF('Quick Entry'!S62="","",'Quick Entry'!S62)</f>
        <v/>
      </c>
      <c r="AJ57" s="15" t="str">
        <f t="shared" si="4"/>
        <v/>
      </c>
      <c r="AK57" s="10"/>
      <c r="AL57" s="10"/>
      <c r="AM57" s="29" t="str">
        <f>IF('Quick Entry'!T62="","",'Quick Entry'!T62)</f>
        <v/>
      </c>
    </row>
    <row r="58" spans="1:39">
      <c r="A58" s="15" t="str">
        <f t="shared" si="0"/>
        <v/>
      </c>
      <c r="B58" s="10" t="str">
        <f>IF('Quick Entry'!A63="","",'Quick Entry'!A63)</f>
        <v/>
      </c>
      <c r="C58" s="10" t="str">
        <f>IF('Quick Entry'!B63="","",'Quick Entry'!B63)</f>
        <v/>
      </c>
      <c r="D58" s="9" t="str">
        <f>IF('Quick Entry'!C63="","",'Quick Entry'!C63)</f>
        <v/>
      </c>
      <c r="E58" s="10"/>
      <c r="F58" s="10" t="str">
        <f>IF('Quick Entry'!D63="","",'Quick Entry'!D63)</f>
        <v/>
      </c>
      <c r="G58" s="10" t="str">
        <f>IF('Quick Entry'!E63="","",'Quick Entry'!E63)</f>
        <v/>
      </c>
      <c r="H58" s="10" t="str">
        <f>IF('Quick Entry'!F63="","",'Quick Entry'!F63)</f>
        <v/>
      </c>
      <c r="I58" s="10"/>
      <c r="J58" s="10"/>
      <c r="K58" s="10"/>
      <c r="L58" s="10"/>
      <c r="M58" s="10"/>
      <c r="N58" s="15" t="str">
        <f t="shared" si="1"/>
        <v/>
      </c>
      <c r="O58" s="15" t="str">
        <f t="shared" si="2"/>
        <v/>
      </c>
      <c r="P58" s="15" t="str">
        <f>IF(O58="","",IF(O58&gt;=Settings!$B$5,"Moderate/severe","None/low"))</f>
        <v/>
      </c>
      <c r="Q58" s="10" t="str">
        <f>IF('Quick Entry'!G63="","",IF(OR('Quick Entry'!G63="Acute pain episode",'Quick Entry'!G63="Yes"),"Yes","No"))</f>
        <v/>
      </c>
      <c r="R58" s="10" t="str">
        <f>IF('Quick Entry'!H63="","",'Quick Entry'!H63)</f>
        <v/>
      </c>
      <c r="S58" s="10" t="str">
        <f>IF('Quick Entry'!I63="","",'Quick Entry'!I63)</f>
        <v/>
      </c>
      <c r="T58" s="10" t="str">
        <f>IF('Quick Entry'!J63="","",'Quick Entry'!J63)</f>
        <v/>
      </c>
      <c r="U58" s="10" t="str">
        <f>IF('Quick Entry'!K63="","",'Quick Entry'!K63)</f>
        <v/>
      </c>
      <c r="V58" s="10" t="str">
        <f>IF('Quick Entry'!M63="","",'Quick Entry'!M63)</f>
        <v/>
      </c>
      <c r="W58" s="10"/>
      <c r="X58" s="9" t="str">
        <f>IF('Quick Entry'!O63="","",'Quick Entry'!O63)</f>
        <v/>
      </c>
      <c r="Y58" s="9"/>
      <c r="Z58" s="15" t="str">
        <f t="shared" ca="1" si="3"/>
        <v/>
      </c>
      <c r="AA58" s="15" t="str">
        <f>IF(V58&lt;&gt;"Yes","Not needed",IF(Q58&lt;&gt;"Yes","Review per policy",IF(Z58&gt;Settings!$B$8,"Escalate review",IF(Z58&gt;Settings!$B$7,"Review due","Not needed"))))</f>
        <v>Not needed</v>
      </c>
      <c r="AB58" s="10"/>
      <c r="AC58" s="10" t="str">
        <f>IF('Quick Entry'!P63="","",'Quick Entry'!P63)</f>
        <v/>
      </c>
      <c r="AD58" s="15" t="str">
        <f>IF(AC58="","",IF(LEFT(AC58,1)*1&gt;=Settings!$B$9,"Sedation review",""))</f>
        <v/>
      </c>
      <c r="AE58" s="10"/>
      <c r="AF58" s="10"/>
      <c r="AG58" s="9"/>
      <c r="AH58" s="10" t="str">
        <f>IF('Quick Entry'!Q63="","",'Quick Entry'!Q63)</f>
        <v/>
      </c>
      <c r="AI58" s="10" t="str">
        <f>IF('Quick Entry'!S63="","",'Quick Entry'!S63)</f>
        <v/>
      </c>
      <c r="AJ58" s="15" t="str">
        <f t="shared" si="4"/>
        <v/>
      </c>
      <c r="AK58" s="10"/>
      <c r="AL58" s="10"/>
      <c r="AM58" s="29" t="str">
        <f>IF('Quick Entry'!T63="","",'Quick Entry'!T63)</f>
        <v/>
      </c>
    </row>
    <row r="59" spans="1:39">
      <c r="A59" s="15" t="str">
        <f t="shared" si="0"/>
        <v/>
      </c>
      <c r="B59" s="10" t="str">
        <f>IF('Quick Entry'!A64="","",'Quick Entry'!A64)</f>
        <v/>
      </c>
      <c r="C59" s="10" t="str">
        <f>IF('Quick Entry'!B64="","",'Quick Entry'!B64)</f>
        <v/>
      </c>
      <c r="D59" s="9" t="str">
        <f>IF('Quick Entry'!C64="","",'Quick Entry'!C64)</f>
        <v/>
      </c>
      <c r="E59" s="10"/>
      <c r="F59" s="10" t="str">
        <f>IF('Quick Entry'!D64="","",'Quick Entry'!D64)</f>
        <v/>
      </c>
      <c r="G59" s="10" t="str">
        <f>IF('Quick Entry'!E64="","",'Quick Entry'!E64)</f>
        <v/>
      </c>
      <c r="H59" s="10" t="str">
        <f>IF('Quick Entry'!F64="","",'Quick Entry'!F64)</f>
        <v/>
      </c>
      <c r="I59" s="10"/>
      <c r="J59" s="10"/>
      <c r="K59" s="10"/>
      <c r="L59" s="10"/>
      <c r="M59" s="10"/>
      <c r="N59" s="15" t="str">
        <f t="shared" si="1"/>
        <v/>
      </c>
      <c r="O59" s="15" t="str">
        <f t="shared" si="2"/>
        <v/>
      </c>
      <c r="P59" s="15" t="str">
        <f>IF(O59="","",IF(O59&gt;=Settings!$B$5,"Moderate/severe","None/low"))</f>
        <v/>
      </c>
      <c r="Q59" s="10" t="str">
        <f>IF('Quick Entry'!G64="","",IF(OR('Quick Entry'!G64="Acute pain episode",'Quick Entry'!G64="Yes"),"Yes","No"))</f>
        <v/>
      </c>
      <c r="R59" s="10" t="str">
        <f>IF('Quick Entry'!H64="","",'Quick Entry'!H64)</f>
        <v/>
      </c>
      <c r="S59" s="10" t="str">
        <f>IF('Quick Entry'!I64="","",'Quick Entry'!I64)</f>
        <v/>
      </c>
      <c r="T59" s="10" t="str">
        <f>IF('Quick Entry'!J64="","",'Quick Entry'!J64)</f>
        <v/>
      </c>
      <c r="U59" s="10" t="str">
        <f>IF('Quick Entry'!K64="","",'Quick Entry'!K64)</f>
        <v/>
      </c>
      <c r="V59" s="10" t="str">
        <f>IF('Quick Entry'!M64="","",'Quick Entry'!M64)</f>
        <v/>
      </c>
      <c r="W59" s="10"/>
      <c r="X59" s="9" t="str">
        <f>IF('Quick Entry'!O64="","",'Quick Entry'!O64)</f>
        <v/>
      </c>
      <c r="Y59" s="9"/>
      <c r="Z59" s="15" t="str">
        <f t="shared" ca="1" si="3"/>
        <v/>
      </c>
      <c r="AA59" s="15" t="str">
        <f>IF(V59&lt;&gt;"Yes","Not needed",IF(Q59&lt;&gt;"Yes","Review per policy",IF(Z59&gt;Settings!$B$8,"Escalate review",IF(Z59&gt;Settings!$B$7,"Review due","Not needed"))))</f>
        <v>Not needed</v>
      </c>
      <c r="AB59" s="10"/>
      <c r="AC59" s="10" t="str">
        <f>IF('Quick Entry'!P64="","",'Quick Entry'!P64)</f>
        <v/>
      </c>
      <c r="AD59" s="15" t="str">
        <f>IF(AC59="","",IF(LEFT(AC59,1)*1&gt;=Settings!$B$9,"Sedation review",""))</f>
        <v/>
      </c>
      <c r="AE59" s="10"/>
      <c r="AF59" s="10"/>
      <c r="AG59" s="9"/>
      <c r="AH59" s="10" t="str">
        <f>IF('Quick Entry'!Q64="","",'Quick Entry'!Q64)</f>
        <v/>
      </c>
      <c r="AI59" s="10" t="str">
        <f>IF('Quick Entry'!S64="","",'Quick Entry'!S64)</f>
        <v/>
      </c>
      <c r="AJ59" s="15" t="str">
        <f t="shared" si="4"/>
        <v/>
      </c>
      <c r="AK59" s="10"/>
      <c r="AL59" s="10"/>
      <c r="AM59" s="29" t="str">
        <f>IF('Quick Entry'!T64="","",'Quick Entry'!T64)</f>
        <v/>
      </c>
    </row>
    <row r="60" spans="1:39">
      <c r="A60" s="15" t="str">
        <f t="shared" si="0"/>
        <v/>
      </c>
      <c r="B60" s="10" t="str">
        <f>IF('Quick Entry'!A65="","",'Quick Entry'!A65)</f>
        <v/>
      </c>
      <c r="C60" s="10" t="str">
        <f>IF('Quick Entry'!B65="","",'Quick Entry'!B65)</f>
        <v/>
      </c>
      <c r="D60" s="9" t="str">
        <f>IF('Quick Entry'!C65="","",'Quick Entry'!C65)</f>
        <v/>
      </c>
      <c r="E60" s="10"/>
      <c r="F60" s="10" t="str">
        <f>IF('Quick Entry'!D65="","",'Quick Entry'!D65)</f>
        <v/>
      </c>
      <c r="G60" s="10" t="str">
        <f>IF('Quick Entry'!E65="","",'Quick Entry'!E65)</f>
        <v/>
      </c>
      <c r="H60" s="10" t="str">
        <f>IF('Quick Entry'!F65="","",'Quick Entry'!F65)</f>
        <v/>
      </c>
      <c r="I60" s="10"/>
      <c r="J60" s="10"/>
      <c r="K60" s="10"/>
      <c r="L60" s="10"/>
      <c r="M60" s="10"/>
      <c r="N60" s="15" t="str">
        <f t="shared" si="1"/>
        <v/>
      </c>
      <c r="O60" s="15" t="str">
        <f t="shared" si="2"/>
        <v/>
      </c>
      <c r="P60" s="15" t="str">
        <f>IF(O60="","",IF(O60&gt;=Settings!$B$5,"Moderate/severe","None/low"))</f>
        <v/>
      </c>
      <c r="Q60" s="10" t="str">
        <f>IF('Quick Entry'!G65="","",IF(OR('Quick Entry'!G65="Acute pain episode",'Quick Entry'!G65="Yes"),"Yes","No"))</f>
        <v/>
      </c>
      <c r="R60" s="10" t="str">
        <f>IF('Quick Entry'!H65="","",'Quick Entry'!H65)</f>
        <v/>
      </c>
      <c r="S60" s="10" t="str">
        <f>IF('Quick Entry'!I65="","",'Quick Entry'!I65)</f>
        <v/>
      </c>
      <c r="T60" s="10" t="str">
        <f>IF('Quick Entry'!J65="","",'Quick Entry'!J65)</f>
        <v/>
      </c>
      <c r="U60" s="10" t="str">
        <f>IF('Quick Entry'!K65="","",'Quick Entry'!K65)</f>
        <v/>
      </c>
      <c r="V60" s="10" t="str">
        <f>IF('Quick Entry'!M65="","",'Quick Entry'!M65)</f>
        <v/>
      </c>
      <c r="W60" s="10"/>
      <c r="X60" s="9" t="str">
        <f>IF('Quick Entry'!O65="","",'Quick Entry'!O65)</f>
        <v/>
      </c>
      <c r="Y60" s="9"/>
      <c r="Z60" s="15" t="str">
        <f t="shared" ca="1" si="3"/>
        <v/>
      </c>
      <c r="AA60" s="15" t="str">
        <f>IF(V60&lt;&gt;"Yes","Not needed",IF(Q60&lt;&gt;"Yes","Review per policy",IF(Z60&gt;Settings!$B$8,"Escalate review",IF(Z60&gt;Settings!$B$7,"Review due","Not needed"))))</f>
        <v>Not needed</v>
      </c>
      <c r="AB60" s="10"/>
      <c r="AC60" s="10" t="str">
        <f>IF('Quick Entry'!P65="","",'Quick Entry'!P65)</f>
        <v/>
      </c>
      <c r="AD60" s="15" t="str">
        <f>IF(AC60="","",IF(LEFT(AC60,1)*1&gt;=Settings!$B$9,"Sedation review",""))</f>
        <v/>
      </c>
      <c r="AE60" s="10"/>
      <c r="AF60" s="10"/>
      <c r="AG60" s="9"/>
      <c r="AH60" s="10" t="str">
        <f>IF('Quick Entry'!Q65="","",'Quick Entry'!Q65)</f>
        <v/>
      </c>
      <c r="AI60" s="10" t="str">
        <f>IF('Quick Entry'!S65="","",'Quick Entry'!S65)</f>
        <v/>
      </c>
      <c r="AJ60" s="15" t="str">
        <f t="shared" si="4"/>
        <v/>
      </c>
      <c r="AK60" s="10"/>
      <c r="AL60" s="10"/>
      <c r="AM60" s="29" t="str">
        <f>IF('Quick Entry'!T65="","",'Quick Entry'!T65)</f>
        <v/>
      </c>
    </row>
    <row r="61" spans="1:39">
      <c r="A61" s="15" t="str">
        <f t="shared" si="0"/>
        <v/>
      </c>
      <c r="B61" s="10" t="str">
        <f>IF('Quick Entry'!A66="","",'Quick Entry'!A66)</f>
        <v/>
      </c>
      <c r="C61" s="10" t="str">
        <f>IF('Quick Entry'!B66="","",'Quick Entry'!B66)</f>
        <v/>
      </c>
      <c r="D61" s="9" t="str">
        <f>IF('Quick Entry'!C66="","",'Quick Entry'!C66)</f>
        <v/>
      </c>
      <c r="E61" s="10"/>
      <c r="F61" s="10" t="str">
        <f>IF('Quick Entry'!D66="","",'Quick Entry'!D66)</f>
        <v/>
      </c>
      <c r="G61" s="10" t="str">
        <f>IF('Quick Entry'!E66="","",'Quick Entry'!E66)</f>
        <v/>
      </c>
      <c r="H61" s="10" t="str">
        <f>IF('Quick Entry'!F66="","",'Quick Entry'!F66)</f>
        <v/>
      </c>
      <c r="I61" s="10"/>
      <c r="J61" s="10"/>
      <c r="K61" s="10"/>
      <c r="L61" s="10"/>
      <c r="M61" s="10"/>
      <c r="N61" s="15" t="str">
        <f t="shared" si="1"/>
        <v/>
      </c>
      <c r="O61" s="15" t="str">
        <f t="shared" si="2"/>
        <v/>
      </c>
      <c r="P61" s="15" t="str">
        <f>IF(O61="","",IF(O61&gt;=Settings!$B$5,"Moderate/severe","None/low"))</f>
        <v/>
      </c>
      <c r="Q61" s="10" t="str">
        <f>IF('Quick Entry'!G66="","",IF(OR('Quick Entry'!G66="Acute pain episode",'Quick Entry'!G66="Yes"),"Yes","No"))</f>
        <v/>
      </c>
      <c r="R61" s="10" t="str">
        <f>IF('Quick Entry'!H66="","",'Quick Entry'!H66)</f>
        <v/>
      </c>
      <c r="S61" s="10" t="str">
        <f>IF('Quick Entry'!I66="","",'Quick Entry'!I66)</f>
        <v/>
      </c>
      <c r="T61" s="10" t="str">
        <f>IF('Quick Entry'!J66="","",'Quick Entry'!J66)</f>
        <v/>
      </c>
      <c r="U61" s="10" t="str">
        <f>IF('Quick Entry'!K66="","",'Quick Entry'!K66)</f>
        <v/>
      </c>
      <c r="V61" s="10" t="str">
        <f>IF('Quick Entry'!M66="","",'Quick Entry'!M66)</f>
        <v/>
      </c>
      <c r="W61" s="10"/>
      <c r="X61" s="9" t="str">
        <f>IF('Quick Entry'!O66="","",'Quick Entry'!O66)</f>
        <v/>
      </c>
      <c r="Y61" s="9"/>
      <c r="Z61" s="15" t="str">
        <f t="shared" ca="1" si="3"/>
        <v/>
      </c>
      <c r="AA61" s="15" t="str">
        <f>IF(V61&lt;&gt;"Yes","Not needed",IF(Q61&lt;&gt;"Yes","Review per policy",IF(Z61&gt;Settings!$B$8,"Escalate review",IF(Z61&gt;Settings!$B$7,"Review due","Not needed"))))</f>
        <v>Not needed</v>
      </c>
      <c r="AB61" s="10"/>
      <c r="AC61" s="10" t="str">
        <f>IF('Quick Entry'!P66="","",'Quick Entry'!P66)</f>
        <v/>
      </c>
      <c r="AD61" s="15" t="str">
        <f>IF(AC61="","",IF(LEFT(AC61,1)*1&gt;=Settings!$B$9,"Sedation review",""))</f>
        <v/>
      </c>
      <c r="AE61" s="10"/>
      <c r="AF61" s="10"/>
      <c r="AG61" s="9"/>
      <c r="AH61" s="10" t="str">
        <f>IF('Quick Entry'!Q66="","",'Quick Entry'!Q66)</f>
        <v/>
      </c>
      <c r="AI61" s="10" t="str">
        <f>IF('Quick Entry'!S66="","",'Quick Entry'!S66)</f>
        <v/>
      </c>
      <c r="AJ61" s="15" t="str">
        <f t="shared" si="4"/>
        <v/>
      </c>
      <c r="AK61" s="10"/>
      <c r="AL61" s="10"/>
      <c r="AM61" s="29" t="str">
        <f>IF('Quick Entry'!T66="","",'Quick Entry'!T66)</f>
        <v/>
      </c>
    </row>
    <row r="62" spans="1:39">
      <c r="A62" s="15" t="str">
        <f t="shared" si="0"/>
        <v/>
      </c>
      <c r="B62" s="10" t="str">
        <f>IF('Quick Entry'!A67="","",'Quick Entry'!A67)</f>
        <v/>
      </c>
      <c r="C62" s="10" t="str">
        <f>IF('Quick Entry'!B67="","",'Quick Entry'!B67)</f>
        <v/>
      </c>
      <c r="D62" s="9" t="str">
        <f>IF('Quick Entry'!C67="","",'Quick Entry'!C67)</f>
        <v/>
      </c>
      <c r="E62" s="10"/>
      <c r="F62" s="10" t="str">
        <f>IF('Quick Entry'!D67="","",'Quick Entry'!D67)</f>
        <v/>
      </c>
      <c r="G62" s="10" t="str">
        <f>IF('Quick Entry'!E67="","",'Quick Entry'!E67)</f>
        <v/>
      </c>
      <c r="H62" s="10" t="str">
        <f>IF('Quick Entry'!F67="","",'Quick Entry'!F67)</f>
        <v/>
      </c>
      <c r="I62" s="10"/>
      <c r="J62" s="10"/>
      <c r="K62" s="10"/>
      <c r="L62" s="10"/>
      <c r="M62" s="10"/>
      <c r="N62" s="15" t="str">
        <f t="shared" si="1"/>
        <v/>
      </c>
      <c r="O62" s="15" t="str">
        <f t="shared" si="2"/>
        <v/>
      </c>
      <c r="P62" s="15" t="str">
        <f>IF(O62="","",IF(O62&gt;=Settings!$B$5,"Moderate/severe","None/low"))</f>
        <v/>
      </c>
      <c r="Q62" s="10" t="str">
        <f>IF('Quick Entry'!G67="","",IF(OR('Quick Entry'!G67="Acute pain episode",'Quick Entry'!G67="Yes"),"Yes","No"))</f>
        <v/>
      </c>
      <c r="R62" s="10" t="str">
        <f>IF('Quick Entry'!H67="","",'Quick Entry'!H67)</f>
        <v/>
      </c>
      <c r="S62" s="10" t="str">
        <f>IF('Quick Entry'!I67="","",'Quick Entry'!I67)</f>
        <v/>
      </c>
      <c r="T62" s="10" t="str">
        <f>IF('Quick Entry'!J67="","",'Quick Entry'!J67)</f>
        <v/>
      </c>
      <c r="U62" s="10" t="str">
        <f>IF('Quick Entry'!K67="","",'Quick Entry'!K67)</f>
        <v/>
      </c>
      <c r="V62" s="10" t="str">
        <f>IF('Quick Entry'!M67="","",'Quick Entry'!M67)</f>
        <v/>
      </c>
      <c r="W62" s="10"/>
      <c r="X62" s="9" t="str">
        <f>IF('Quick Entry'!O67="","",'Quick Entry'!O67)</f>
        <v/>
      </c>
      <c r="Y62" s="9"/>
      <c r="Z62" s="15" t="str">
        <f t="shared" ca="1" si="3"/>
        <v/>
      </c>
      <c r="AA62" s="15" t="str">
        <f>IF(V62&lt;&gt;"Yes","Not needed",IF(Q62&lt;&gt;"Yes","Review per policy",IF(Z62&gt;Settings!$B$8,"Escalate review",IF(Z62&gt;Settings!$B$7,"Review due","Not needed"))))</f>
        <v>Not needed</v>
      </c>
      <c r="AB62" s="10"/>
      <c r="AC62" s="10" t="str">
        <f>IF('Quick Entry'!P67="","",'Quick Entry'!P67)</f>
        <v/>
      </c>
      <c r="AD62" s="15" t="str">
        <f>IF(AC62="","",IF(LEFT(AC62,1)*1&gt;=Settings!$B$9,"Sedation review",""))</f>
        <v/>
      </c>
      <c r="AE62" s="10"/>
      <c r="AF62" s="10"/>
      <c r="AG62" s="9"/>
      <c r="AH62" s="10" t="str">
        <f>IF('Quick Entry'!Q67="","",'Quick Entry'!Q67)</f>
        <v/>
      </c>
      <c r="AI62" s="10" t="str">
        <f>IF('Quick Entry'!S67="","",'Quick Entry'!S67)</f>
        <v/>
      </c>
      <c r="AJ62" s="15" t="str">
        <f t="shared" si="4"/>
        <v/>
      </c>
      <c r="AK62" s="10"/>
      <c r="AL62" s="10"/>
      <c r="AM62" s="29" t="str">
        <f>IF('Quick Entry'!T67="","",'Quick Entry'!T67)</f>
        <v/>
      </c>
    </row>
    <row r="63" spans="1:39">
      <c r="A63" s="15" t="str">
        <f t="shared" si="0"/>
        <v/>
      </c>
      <c r="B63" s="10" t="str">
        <f>IF('Quick Entry'!A68="","",'Quick Entry'!A68)</f>
        <v/>
      </c>
      <c r="C63" s="10" t="str">
        <f>IF('Quick Entry'!B68="","",'Quick Entry'!B68)</f>
        <v/>
      </c>
      <c r="D63" s="9" t="str">
        <f>IF('Quick Entry'!C68="","",'Quick Entry'!C68)</f>
        <v/>
      </c>
      <c r="E63" s="10"/>
      <c r="F63" s="10" t="str">
        <f>IF('Quick Entry'!D68="","",'Quick Entry'!D68)</f>
        <v/>
      </c>
      <c r="G63" s="10" t="str">
        <f>IF('Quick Entry'!E68="","",'Quick Entry'!E68)</f>
        <v/>
      </c>
      <c r="H63" s="10" t="str">
        <f>IF('Quick Entry'!F68="","",'Quick Entry'!F68)</f>
        <v/>
      </c>
      <c r="I63" s="10"/>
      <c r="J63" s="10"/>
      <c r="K63" s="10"/>
      <c r="L63" s="10"/>
      <c r="M63" s="10"/>
      <c r="N63" s="15" t="str">
        <f t="shared" si="1"/>
        <v/>
      </c>
      <c r="O63" s="15" t="str">
        <f t="shared" si="2"/>
        <v/>
      </c>
      <c r="P63" s="15" t="str">
        <f>IF(O63="","",IF(O63&gt;=Settings!$B$5,"Moderate/severe","None/low"))</f>
        <v/>
      </c>
      <c r="Q63" s="10" t="str">
        <f>IF('Quick Entry'!G68="","",IF(OR('Quick Entry'!G68="Acute pain episode",'Quick Entry'!G68="Yes"),"Yes","No"))</f>
        <v/>
      </c>
      <c r="R63" s="10" t="str">
        <f>IF('Quick Entry'!H68="","",'Quick Entry'!H68)</f>
        <v/>
      </c>
      <c r="S63" s="10" t="str">
        <f>IF('Quick Entry'!I68="","",'Quick Entry'!I68)</f>
        <v/>
      </c>
      <c r="T63" s="10" t="str">
        <f>IF('Quick Entry'!J68="","",'Quick Entry'!J68)</f>
        <v/>
      </c>
      <c r="U63" s="10" t="str">
        <f>IF('Quick Entry'!K68="","",'Quick Entry'!K68)</f>
        <v/>
      </c>
      <c r="V63" s="10" t="str">
        <f>IF('Quick Entry'!M68="","",'Quick Entry'!M68)</f>
        <v/>
      </c>
      <c r="W63" s="10"/>
      <c r="X63" s="9" t="str">
        <f>IF('Quick Entry'!O68="","",'Quick Entry'!O68)</f>
        <v/>
      </c>
      <c r="Y63" s="9"/>
      <c r="Z63" s="15" t="str">
        <f t="shared" ca="1" si="3"/>
        <v/>
      </c>
      <c r="AA63" s="15" t="str">
        <f>IF(V63&lt;&gt;"Yes","Not needed",IF(Q63&lt;&gt;"Yes","Review per policy",IF(Z63&gt;Settings!$B$8,"Escalate review",IF(Z63&gt;Settings!$B$7,"Review due","Not needed"))))</f>
        <v>Not needed</v>
      </c>
      <c r="AB63" s="10"/>
      <c r="AC63" s="10" t="str">
        <f>IF('Quick Entry'!P68="","",'Quick Entry'!P68)</f>
        <v/>
      </c>
      <c r="AD63" s="15" t="str">
        <f>IF(AC63="","",IF(LEFT(AC63,1)*1&gt;=Settings!$B$9,"Sedation review",""))</f>
        <v/>
      </c>
      <c r="AE63" s="10"/>
      <c r="AF63" s="10"/>
      <c r="AG63" s="9"/>
      <c r="AH63" s="10" t="str">
        <f>IF('Quick Entry'!Q68="","",'Quick Entry'!Q68)</f>
        <v/>
      </c>
      <c r="AI63" s="10" t="str">
        <f>IF('Quick Entry'!S68="","",'Quick Entry'!S68)</f>
        <v/>
      </c>
      <c r="AJ63" s="15" t="str">
        <f t="shared" si="4"/>
        <v/>
      </c>
      <c r="AK63" s="10"/>
      <c r="AL63" s="10"/>
      <c r="AM63" s="29" t="str">
        <f>IF('Quick Entry'!T68="","",'Quick Entry'!T68)</f>
        <v/>
      </c>
    </row>
    <row r="64" spans="1:39">
      <c r="A64" s="15" t="str">
        <f t="shared" si="0"/>
        <v/>
      </c>
      <c r="B64" s="10" t="str">
        <f>IF('Quick Entry'!A69="","",'Quick Entry'!A69)</f>
        <v/>
      </c>
      <c r="C64" s="10" t="str">
        <f>IF('Quick Entry'!B69="","",'Quick Entry'!B69)</f>
        <v/>
      </c>
      <c r="D64" s="9" t="str">
        <f>IF('Quick Entry'!C69="","",'Quick Entry'!C69)</f>
        <v/>
      </c>
      <c r="E64" s="10"/>
      <c r="F64" s="10" t="str">
        <f>IF('Quick Entry'!D69="","",'Quick Entry'!D69)</f>
        <v/>
      </c>
      <c r="G64" s="10" t="str">
        <f>IF('Quick Entry'!E69="","",'Quick Entry'!E69)</f>
        <v/>
      </c>
      <c r="H64" s="10" t="str">
        <f>IF('Quick Entry'!F69="","",'Quick Entry'!F69)</f>
        <v/>
      </c>
      <c r="I64" s="10"/>
      <c r="J64" s="10"/>
      <c r="K64" s="10"/>
      <c r="L64" s="10"/>
      <c r="M64" s="10"/>
      <c r="N64" s="15" t="str">
        <f t="shared" si="1"/>
        <v/>
      </c>
      <c r="O64" s="15" t="str">
        <f t="shared" si="2"/>
        <v/>
      </c>
      <c r="P64" s="15" t="str">
        <f>IF(O64="","",IF(O64&gt;=Settings!$B$5,"Moderate/severe","None/low"))</f>
        <v/>
      </c>
      <c r="Q64" s="10" t="str">
        <f>IF('Quick Entry'!G69="","",IF(OR('Quick Entry'!G69="Acute pain episode",'Quick Entry'!G69="Yes"),"Yes","No"))</f>
        <v/>
      </c>
      <c r="R64" s="10" t="str">
        <f>IF('Quick Entry'!H69="","",'Quick Entry'!H69)</f>
        <v/>
      </c>
      <c r="S64" s="10" t="str">
        <f>IF('Quick Entry'!I69="","",'Quick Entry'!I69)</f>
        <v/>
      </c>
      <c r="T64" s="10" t="str">
        <f>IF('Quick Entry'!J69="","",'Quick Entry'!J69)</f>
        <v/>
      </c>
      <c r="U64" s="10" t="str">
        <f>IF('Quick Entry'!K69="","",'Quick Entry'!K69)</f>
        <v/>
      </c>
      <c r="V64" s="10" t="str">
        <f>IF('Quick Entry'!M69="","",'Quick Entry'!M69)</f>
        <v/>
      </c>
      <c r="W64" s="10"/>
      <c r="X64" s="9" t="str">
        <f>IF('Quick Entry'!O69="","",'Quick Entry'!O69)</f>
        <v/>
      </c>
      <c r="Y64" s="9"/>
      <c r="Z64" s="15" t="str">
        <f t="shared" ca="1" si="3"/>
        <v/>
      </c>
      <c r="AA64" s="15" t="str">
        <f>IF(V64&lt;&gt;"Yes","Not needed",IF(Q64&lt;&gt;"Yes","Review per policy",IF(Z64&gt;Settings!$B$8,"Escalate review",IF(Z64&gt;Settings!$B$7,"Review due","Not needed"))))</f>
        <v>Not needed</v>
      </c>
      <c r="AB64" s="10"/>
      <c r="AC64" s="10" t="str">
        <f>IF('Quick Entry'!P69="","",'Quick Entry'!P69)</f>
        <v/>
      </c>
      <c r="AD64" s="15" t="str">
        <f>IF(AC64="","",IF(LEFT(AC64,1)*1&gt;=Settings!$B$9,"Sedation review",""))</f>
        <v/>
      </c>
      <c r="AE64" s="10"/>
      <c r="AF64" s="10"/>
      <c r="AG64" s="9"/>
      <c r="AH64" s="10" t="str">
        <f>IF('Quick Entry'!Q69="","",'Quick Entry'!Q69)</f>
        <v/>
      </c>
      <c r="AI64" s="10" t="str">
        <f>IF('Quick Entry'!S69="","",'Quick Entry'!S69)</f>
        <v/>
      </c>
      <c r="AJ64" s="15" t="str">
        <f t="shared" si="4"/>
        <v/>
      </c>
      <c r="AK64" s="10"/>
      <c r="AL64" s="10"/>
      <c r="AM64" s="29" t="str">
        <f>IF('Quick Entry'!T69="","",'Quick Entry'!T69)</f>
        <v/>
      </c>
    </row>
    <row r="65" spans="1:39">
      <c r="A65" s="15" t="str">
        <f t="shared" si="0"/>
        <v/>
      </c>
      <c r="B65" s="10" t="str">
        <f>IF('Quick Entry'!A70="","",'Quick Entry'!A70)</f>
        <v/>
      </c>
      <c r="C65" s="10" t="str">
        <f>IF('Quick Entry'!B70="","",'Quick Entry'!B70)</f>
        <v/>
      </c>
      <c r="D65" s="9" t="str">
        <f>IF('Quick Entry'!C70="","",'Quick Entry'!C70)</f>
        <v/>
      </c>
      <c r="E65" s="10"/>
      <c r="F65" s="10" t="str">
        <f>IF('Quick Entry'!D70="","",'Quick Entry'!D70)</f>
        <v/>
      </c>
      <c r="G65" s="10" t="str">
        <f>IF('Quick Entry'!E70="","",'Quick Entry'!E70)</f>
        <v/>
      </c>
      <c r="H65" s="10" t="str">
        <f>IF('Quick Entry'!F70="","",'Quick Entry'!F70)</f>
        <v/>
      </c>
      <c r="I65" s="10"/>
      <c r="J65" s="10"/>
      <c r="K65" s="10"/>
      <c r="L65" s="10"/>
      <c r="M65" s="10"/>
      <c r="N65" s="15" t="str">
        <f t="shared" si="1"/>
        <v/>
      </c>
      <c r="O65" s="15" t="str">
        <f t="shared" si="2"/>
        <v/>
      </c>
      <c r="P65" s="15" t="str">
        <f>IF(O65="","",IF(O65&gt;=Settings!$B$5,"Moderate/severe","None/low"))</f>
        <v/>
      </c>
      <c r="Q65" s="10" t="str">
        <f>IF('Quick Entry'!G70="","",IF(OR('Quick Entry'!G70="Acute pain episode",'Quick Entry'!G70="Yes"),"Yes","No"))</f>
        <v/>
      </c>
      <c r="R65" s="10" t="str">
        <f>IF('Quick Entry'!H70="","",'Quick Entry'!H70)</f>
        <v/>
      </c>
      <c r="S65" s="10" t="str">
        <f>IF('Quick Entry'!I70="","",'Quick Entry'!I70)</f>
        <v/>
      </c>
      <c r="T65" s="10" t="str">
        <f>IF('Quick Entry'!J70="","",'Quick Entry'!J70)</f>
        <v/>
      </c>
      <c r="U65" s="10" t="str">
        <f>IF('Quick Entry'!K70="","",'Quick Entry'!K70)</f>
        <v/>
      </c>
      <c r="V65" s="10" t="str">
        <f>IF('Quick Entry'!M70="","",'Quick Entry'!M70)</f>
        <v/>
      </c>
      <c r="W65" s="10"/>
      <c r="X65" s="9" t="str">
        <f>IF('Quick Entry'!O70="","",'Quick Entry'!O70)</f>
        <v/>
      </c>
      <c r="Y65" s="9"/>
      <c r="Z65" s="15" t="str">
        <f t="shared" ca="1" si="3"/>
        <v/>
      </c>
      <c r="AA65" s="15" t="str">
        <f>IF(V65&lt;&gt;"Yes","Not needed",IF(Q65&lt;&gt;"Yes","Review per policy",IF(Z65&gt;Settings!$B$8,"Escalate review",IF(Z65&gt;Settings!$B$7,"Review due","Not needed"))))</f>
        <v>Not needed</v>
      </c>
      <c r="AB65" s="10"/>
      <c r="AC65" s="10" t="str">
        <f>IF('Quick Entry'!P70="","",'Quick Entry'!P70)</f>
        <v/>
      </c>
      <c r="AD65" s="15" t="str">
        <f>IF(AC65="","",IF(LEFT(AC65,1)*1&gt;=Settings!$B$9,"Sedation review",""))</f>
        <v/>
      </c>
      <c r="AE65" s="10"/>
      <c r="AF65" s="10"/>
      <c r="AG65" s="9"/>
      <c r="AH65" s="10" t="str">
        <f>IF('Quick Entry'!Q70="","",'Quick Entry'!Q70)</f>
        <v/>
      </c>
      <c r="AI65" s="10" t="str">
        <f>IF('Quick Entry'!S70="","",'Quick Entry'!S70)</f>
        <v/>
      </c>
      <c r="AJ65" s="15" t="str">
        <f t="shared" si="4"/>
        <v/>
      </c>
      <c r="AK65" s="10"/>
      <c r="AL65" s="10"/>
      <c r="AM65" s="29" t="str">
        <f>IF('Quick Entry'!T70="","",'Quick Entry'!T70)</f>
        <v/>
      </c>
    </row>
    <row r="66" spans="1:39">
      <c r="A66" s="15" t="str">
        <f t="shared" si="0"/>
        <v/>
      </c>
      <c r="B66" s="10" t="str">
        <f>IF('Quick Entry'!A71="","",'Quick Entry'!A71)</f>
        <v/>
      </c>
      <c r="C66" s="10" t="str">
        <f>IF('Quick Entry'!B71="","",'Quick Entry'!B71)</f>
        <v/>
      </c>
      <c r="D66" s="9" t="str">
        <f>IF('Quick Entry'!C71="","",'Quick Entry'!C71)</f>
        <v/>
      </c>
      <c r="E66" s="10"/>
      <c r="F66" s="10" t="str">
        <f>IF('Quick Entry'!D71="","",'Quick Entry'!D71)</f>
        <v/>
      </c>
      <c r="G66" s="10" t="str">
        <f>IF('Quick Entry'!E71="","",'Quick Entry'!E71)</f>
        <v/>
      </c>
      <c r="H66" s="10" t="str">
        <f>IF('Quick Entry'!F71="","",'Quick Entry'!F71)</f>
        <v/>
      </c>
      <c r="I66" s="10"/>
      <c r="J66" s="10"/>
      <c r="K66" s="10"/>
      <c r="L66" s="10"/>
      <c r="M66" s="10"/>
      <c r="N66" s="15" t="str">
        <f t="shared" si="1"/>
        <v/>
      </c>
      <c r="O66" s="15" t="str">
        <f t="shared" si="2"/>
        <v/>
      </c>
      <c r="P66" s="15" t="str">
        <f>IF(O66="","",IF(O66&gt;=Settings!$B$5,"Moderate/severe","None/low"))</f>
        <v/>
      </c>
      <c r="Q66" s="10" t="str">
        <f>IF('Quick Entry'!G71="","",IF(OR('Quick Entry'!G71="Acute pain episode",'Quick Entry'!G71="Yes"),"Yes","No"))</f>
        <v/>
      </c>
      <c r="R66" s="10" t="str">
        <f>IF('Quick Entry'!H71="","",'Quick Entry'!H71)</f>
        <v/>
      </c>
      <c r="S66" s="10" t="str">
        <f>IF('Quick Entry'!I71="","",'Quick Entry'!I71)</f>
        <v/>
      </c>
      <c r="T66" s="10" t="str">
        <f>IF('Quick Entry'!J71="","",'Quick Entry'!J71)</f>
        <v/>
      </c>
      <c r="U66" s="10" t="str">
        <f>IF('Quick Entry'!K71="","",'Quick Entry'!K71)</f>
        <v/>
      </c>
      <c r="V66" s="10" t="str">
        <f>IF('Quick Entry'!M71="","",'Quick Entry'!M71)</f>
        <v/>
      </c>
      <c r="W66" s="10"/>
      <c r="X66" s="9" t="str">
        <f>IF('Quick Entry'!O71="","",'Quick Entry'!O71)</f>
        <v/>
      </c>
      <c r="Y66" s="9"/>
      <c r="Z66" s="15" t="str">
        <f t="shared" ca="1" si="3"/>
        <v/>
      </c>
      <c r="AA66" s="15" t="str">
        <f>IF(V66&lt;&gt;"Yes","Not needed",IF(Q66&lt;&gt;"Yes","Review per policy",IF(Z66&gt;Settings!$B$8,"Escalate review",IF(Z66&gt;Settings!$B$7,"Review due","Not needed"))))</f>
        <v>Not needed</v>
      </c>
      <c r="AB66" s="10"/>
      <c r="AC66" s="10" t="str">
        <f>IF('Quick Entry'!P71="","",'Quick Entry'!P71)</f>
        <v/>
      </c>
      <c r="AD66" s="15" t="str">
        <f>IF(AC66="","",IF(LEFT(AC66,1)*1&gt;=Settings!$B$9,"Sedation review",""))</f>
        <v/>
      </c>
      <c r="AE66" s="10"/>
      <c r="AF66" s="10"/>
      <c r="AG66" s="9"/>
      <c r="AH66" s="10" t="str">
        <f>IF('Quick Entry'!Q71="","",'Quick Entry'!Q71)</f>
        <v/>
      </c>
      <c r="AI66" s="10" t="str">
        <f>IF('Quick Entry'!S71="","",'Quick Entry'!S71)</f>
        <v/>
      </c>
      <c r="AJ66" s="15" t="str">
        <f t="shared" si="4"/>
        <v/>
      </c>
      <c r="AK66" s="10"/>
      <c r="AL66" s="10"/>
      <c r="AM66" s="29" t="str">
        <f>IF('Quick Entry'!T71="","",'Quick Entry'!T71)</f>
        <v/>
      </c>
    </row>
    <row r="67" spans="1:39">
      <c r="A67" s="15" t="str">
        <f t="shared" ref="A67:A130" si="5">IF(B67="","",TEXT(D67,"yyyymmdd")&amp;"-"&amp;B67)</f>
        <v/>
      </c>
      <c r="B67" s="10" t="str">
        <f>IF('Quick Entry'!A72="","",'Quick Entry'!A72)</f>
        <v/>
      </c>
      <c r="C67" s="10" t="str">
        <f>IF('Quick Entry'!B72="","",'Quick Entry'!B72)</f>
        <v/>
      </c>
      <c r="D67" s="9" t="str">
        <f>IF('Quick Entry'!C72="","",'Quick Entry'!C72)</f>
        <v/>
      </c>
      <c r="E67" s="10"/>
      <c r="F67" s="10" t="str">
        <f>IF('Quick Entry'!D72="","",'Quick Entry'!D72)</f>
        <v/>
      </c>
      <c r="G67" s="10" t="str">
        <f>IF('Quick Entry'!E72="","",'Quick Entry'!E72)</f>
        <v/>
      </c>
      <c r="H67" s="10" t="str">
        <f>IF('Quick Entry'!F72="","",'Quick Entry'!F72)</f>
        <v/>
      </c>
      <c r="I67" s="10"/>
      <c r="J67" s="10"/>
      <c r="K67" s="10"/>
      <c r="L67" s="10"/>
      <c r="M67" s="10"/>
      <c r="N67" s="15" t="str">
        <f t="shared" ref="N67:N130" si="6">IF(COUNTA(I67:M67)=0,"",SUM(I67:M67))</f>
        <v/>
      </c>
      <c r="O67" s="15" t="str">
        <f t="shared" ref="O67:O130" si="7">IF(H67&lt;&gt;"",H67,IF(N67&lt;&gt;"",N67,""))</f>
        <v/>
      </c>
      <c r="P67" s="15" t="str">
        <f>IF(O67="","",IF(O67&gt;=Settings!$B$5,"Moderate/severe","None/low"))</f>
        <v/>
      </c>
      <c r="Q67" s="10" t="str">
        <f>IF('Quick Entry'!G72="","",IF(OR('Quick Entry'!G72="Acute pain episode",'Quick Entry'!G72="Yes"),"Yes","No"))</f>
        <v/>
      </c>
      <c r="R67" s="10" t="str">
        <f>IF('Quick Entry'!H72="","",'Quick Entry'!H72)</f>
        <v/>
      </c>
      <c r="S67" s="10" t="str">
        <f>IF('Quick Entry'!I72="","",'Quick Entry'!I72)</f>
        <v/>
      </c>
      <c r="T67" s="10" t="str">
        <f>IF('Quick Entry'!J72="","",'Quick Entry'!J72)</f>
        <v/>
      </c>
      <c r="U67" s="10" t="str">
        <f>IF('Quick Entry'!K72="","",'Quick Entry'!K72)</f>
        <v/>
      </c>
      <c r="V67" s="10" t="str">
        <f>IF('Quick Entry'!M72="","",'Quick Entry'!M72)</f>
        <v/>
      </c>
      <c r="W67" s="10"/>
      <c r="X67" s="9" t="str">
        <f>IF('Quick Entry'!O72="","",'Quick Entry'!O72)</f>
        <v/>
      </c>
      <c r="Y67" s="9"/>
      <c r="Z67" s="15" t="str">
        <f t="shared" ref="Z67:Z130" ca="1" si="8">IF(AND(V67="Yes",X67&lt;&gt;""),MAX(0,TODAY()-X67+1),"")</f>
        <v/>
      </c>
      <c r="AA67" s="15" t="str">
        <f>IF(V67&lt;&gt;"Yes","Not needed",IF(Q67&lt;&gt;"Yes","Review per policy",IF(Z67&gt;Settings!$B$8,"Escalate review",IF(Z67&gt;Settings!$B$7,"Review due","Not needed"))))</f>
        <v>Not needed</v>
      </c>
      <c r="AB67" s="10"/>
      <c r="AC67" s="10" t="str">
        <f>IF('Quick Entry'!P72="","",'Quick Entry'!P72)</f>
        <v/>
      </c>
      <c r="AD67" s="15" t="str">
        <f>IF(AC67="","",IF(LEFT(AC67,1)*1&gt;=Settings!$B$9,"Sedation review",""))</f>
        <v/>
      </c>
      <c r="AE67" s="10"/>
      <c r="AF67" s="10"/>
      <c r="AG67" s="9"/>
      <c r="AH67" s="10" t="str">
        <f>IF('Quick Entry'!Q72="","",'Quick Entry'!Q72)</f>
        <v/>
      </c>
      <c r="AI67" s="10" t="str">
        <f>IF('Quick Entry'!S72="","",'Quick Entry'!S72)</f>
        <v/>
      </c>
      <c r="AJ67" s="15" t="str">
        <f t="shared" ref="AJ67:AJ130" si="9">IF(AND(O67&lt;&gt;"",AI67&lt;&gt;""),O67-AI67,"")</f>
        <v/>
      </c>
      <c r="AK67" s="10"/>
      <c r="AL67" s="10"/>
      <c r="AM67" s="29" t="str">
        <f>IF('Quick Entry'!T72="","",'Quick Entry'!T72)</f>
        <v/>
      </c>
    </row>
    <row r="68" spans="1:39">
      <c r="A68" s="15" t="str">
        <f t="shared" si="5"/>
        <v/>
      </c>
      <c r="B68" s="10" t="str">
        <f>IF('Quick Entry'!A73="","",'Quick Entry'!A73)</f>
        <v/>
      </c>
      <c r="C68" s="10" t="str">
        <f>IF('Quick Entry'!B73="","",'Quick Entry'!B73)</f>
        <v/>
      </c>
      <c r="D68" s="9" t="str">
        <f>IF('Quick Entry'!C73="","",'Quick Entry'!C73)</f>
        <v/>
      </c>
      <c r="E68" s="10"/>
      <c r="F68" s="10" t="str">
        <f>IF('Quick Entry'!D73="","",'Quick Entry'!D73)</f>
        <v/>
      </c>
      <c r="G68" s="10" t="str">
        <f>IF('Quick Entry'!E73="","",'Quick Entry'!E73)</f>
        <v/>
      </c>
      <c r="H68" s="10" t="str">
        <f>IF('Quick Entry'!F73="","",'Quick Entry'!F73)</f>
        <v/>
      </c>
      <c r="I68" s="10"/>
      <c r="J68" s="10"/>
      <c r="K68" s="10"/>
      <c r="L68" s="10"/>
      <c r="M68" s="10"/>
      <c r="N68" s="15" t="str">
        <f t="shared" si="6"/>
        <v/>
      </c>
      <c r="O68" s="15" t="str">
        <f t="shared" si="7"/>
        <v/>
      </c>
      <c r="P68" s="15" t="str">
        <f>IF(O68="","",IF(O68&gt;=Settings!$B$5,"Moderate/severe","None/low"))</f>
        <v/>
      </c>
      <c r="Q68" s="10" t="str">
        <f>IF('Quick Entry'!G73="","",IF(OR('Quick Entry'!G73="Acute pain episode",'Quick Entry'!G73="Yes"),"Yes","No"))</f>
        <v/>
      </c>
      <c r="R68" s="10" t="str">
        <f>IF('Quick Entry'!H73="","",'Quick Entry'!H73)</f>
        <v/>
      </c>
      <c r="S68" s="10" t="str">
        <f>IF('Quick Entry'!I73="","",'Quick Entry'!I73)</f>
        <v/>
      </c>
      <c r="T68" s="10" t="str">
        <f>IF('Quick Entry'!J73="","",'Quick Entry'!J73)</f>
        <v/>
      </c>
      <c r="U68" s="10" t="str">
        <f>IF('Quick Entry'!K73="","",'Quick Entry'!K73)</f>
        <v/>
      </c>
      <c r="V68" s="10" t="str">
        <f>IF('Quick Entry'!M73="","",'Quick Entry'!M73)</f>
        <v/>
      </c>
      <c r="W68" s="10"/>
      <c r="X68" s="9" t="str">
        <f>IF('Quick Entry'!O73="","",'Quick Entry'!O73)</f>
        <v/>
      </c>
      <c r="Y68" s="9"/>
      <c r="Z68" s="15" t="str">
        <f t="shared" ca="1" si="8"/>
        <v/>
      </c>
      <c r="AA68" s="15" t="str">
        <f>IF(V68&lt;&gt;"Yes","Not needed",IF(Q68&lt;&gt;"Yes","Review per policy",IF(Z68&gt;Settings!$B$8,"Escalate review",IF(Z68&gt;Settings!$B$7,"Review due","Not needed"))))</f>
        <v>Not needed</v>
      </c>
      <c r="AB68" s="10"/>
      <c r="AC68" s="10" t="str">
        <f>IF('Quick Entry'!P73="","",'Quick Entry'!P73)</f>
        <v/>
      </c>
      <c r="AD68" s="15" t="str">
        <f>IF(AC68="","",IF(LEFT(AC68,1)*1&gt;=Settings!$B$9,"Sedation review",""))</f>
        <v/>
      </c>
      <c r="AE68" s="10"/>
      <c r="AF68" s="10"/>
      <c r="AG68" s="9"/>
      <c r="AH68" s="10" t="str">
        <f>IF('Quick Entry'!Q73="","",'Quick Entry'!Q73)</f>
        <v/>
      </c>
      <c r="AI68" s="10" t="str">
        <f>IF('Quick Entry'!S73="","",'Quick Entry'!S73)</f>
        <v/>
      </c>
      <c r="AJ68" s="15" t="str">
        <f t="shared" si="9"/>
        <v/>
      </c>
      <c r="AK68" s="10"/>
      <c r="AL68" s="10"/>
      <c r="AM68" s="29" t="str">
        <f>IF('Quick Entry'!T73="","",'Quick Entry'!T73)</f>
        <v/>
      </c>
    </row>
    <row r="69" spans="1:39">
      <c r="A69" s="15" t="str">
        <f t="shared" si="5"/>
        <v/>
      </c>
      <c r="B69" s="10" t="str">
        <f>IF('Quick Entry'!A74="","",'Quick Entry'!A74)</f>
        <v/>
      </c>
      <c r="C69" s="10" t="str">
        <f>IF('Quick Entry'!B74="","",'Quick Entry'!B74)</f>
        <v/>
      </c>
      <c r="D69" s="9" t="str">
        <f>IF('Quick Entry'!C74="","",'Quick Entry'!C74)</f>
        <v/>
      </c>
      <c r="E69" s="10"/>
      <c r="F69" s="10" t="str">
        <f>IF('Quick Entry'!D74="","",'Quick Entry'!D74)</f>
        <v/>
      </c>
      <c r="G69" s="10" t="str">
        <f>IF('Quick Entry'!E74="","",'Quick Entry'!E74)</f>
        <v/>
      </c>
      <c r="H69" s="10" t="str">
        <f>IF('Quick Entry'!F74="","",'Quick Entry'!F74)</f>
        <v/>
      </c>
      <c r="I69" s="10"/>
      <c r="J69" s="10"/>
      <c r="K69" s="10"/>
      <c r="L69" s="10"/>
      <c r="M69" s="10"/>
      <c r="N69" s="15" t="str">
        <f t="shared" si="6"/>
        <v/>
      </c>
      <c r="O69" s="15" t="str">
        <f t="shared" si="7"/>
        <v/>
      </c>
      <c r="P69" s="15" t="str">
        <f>IF(O69="","",IF(O69&gt;=Settings!$B$5,"Moderate/severe","None/low"))</f>
        <v/>
      </c>
      <c r="Q69" s="10" t="str">
        <f>IF('Quick Entry'!G74="","",IF(OR('Quick Entry'!G74="Acute pain episode",'Quick Entry'!G74="Yes"),"Yes","No"))</f>
        <v/>
      </c>
      <c r="R69" s="10" t="str">
        <f>IF('Quick Entry'!H74="","",'Quick Entry'!H74)</f>
        <v/>
      </c>
      <c r="S69" s="10" t="str">
        <f>IF('Quick Entry'!I74="","",'Quick Entry'!I74)</f>
        <v/>
      </c>
      <c r="T69" s="10" t="str">
        <f>IF('Quick Entry'!J74="","",'Quick Entry'!J74)</f>
        <v/>
      </c>
      <c r="U69" s="10" t="str">
        <f>IF('Quick Entry'!K74="","",'Quick Entry'!K74)</f>
        <v/>
      </c>
      <c r="V69" s="10" t="str">
        <f>IF('Quick Entry'!M74="","",'Quick Entry'!M74)</f>
        <v/>
      </c>
      <c r="W69" s="10"/>
      <c r="X69" s="9" t="str">
        <f>IF('Quick Entry'!O74="","",'Quick Entry'!O74)</f>
        <v/>
      </c>
      <c r="Y69" s="9"/>
      <c r="Z69" s="15" t="str">
        <f t="shared" ca="1" si="8"/>
        <v/>
      </c>
      <c r="AA69" s="15" t="str">
        <f>IF(V69&lt;&gt;"Yes","Not needed",IF(Q69&lt;&gt;"Yes","Review per policy",IF(Z69&gt;Settings!$B$8,"Escalate review",IF(Z69&gt;Settings!$B$7,"Review due","Not needed"))))</f>
        <v>Not needed</v>
      </c>
      <c r="AB69" s="10"/>
      <c r="AC69" s="10" t="str">
        <f>IF('Quick Entry'!P74="","",'Quick Entry'!P74)</f>
        <v/>
      </c>
      <c r="AD69" s="15" t="str">
        <f>IF(AC69="","",IF(LEFT(AC69,1)*1&gt;=Settings!$B$9,"Sedation review",""))</f>
        <v/>
      </c>
      <c r="AE69" s="10"/>
      <c r="AF69" s="10"/>
      <c r="AG69" s="9"/>
      <c r="AH69" s="10" t="str">
        <f>IF('Quick Entry'!Q74="","",'Quick Entry'!Q74)</f>
        <v/>
      </c>
      <c r="AI69" s="10" t="str">
        <f>IF('Quick Entry'!S74="","",'Quick Entry'!S74)</f>
        <v/>
      </c>
      <c r="AJ69" s="15" t="str">
        <f t="shared" si="9"/>
        <v/>
      </c>
      <c r="AK69" s="10"/>
      <c r="AL69" s="10"/>
      <c r="AM69" s="29" t="str">
        <f>IF('Quick Entry'!T74="","",'Quick Entry'!T74)</f>
        <v/>
      </c>
    </row>
    <row r="70" spans="1:39">
      <c r="A70" s="15" t="str">
        <f t="shared" si="5"/>
        <v/>
      </c>
      <c r="B70" s="10" t="str">
        <f>IF('Quick Entry'!A75="","",'Quick Entry'!A75)</f>
        <v/>
      </c>
      <c r="C70" s="10" t="str">
        <f>IF('Quick Entry'!B75="","",'Quick Entry'!B75)</f>
        <v/>
      </c>
      <c r="D70" s="9" t="str">
        <f>IF('Quick Entry'!C75="","",'Quick Entry'!C75)</f>
        <v/>
      </c>
      <c r="E70" s="10"/>
      <c r="F70" s="10" t="str">
        <f>IF('Quick Entry'!D75="","",'Quick Entry'!D75)</f>
        <v/>
      </c>
      <c r="G70" s="10" t="str">
        <f>IF('Quick Entry'!E75="","",'Quick Entry'!E75)</f>
        <v/>
      </c>
      <c r="H70" s="10" t="str">
        <f>IF('Quick Entry'!F75="","",'Quick Entry'!F75)</f>
        <v/>
      </c>
      <c r="I70" s="10"/>
      <c r="J70" s="10"/>
      <c r="K70" s="10"/>
      <c r="L70" s="10"/>
      <c r="M70" s="10"/>
      <c r="N70" s="15" t="str">
        <f t="shared" si="6"/>
        <v/>
      </c>
      <c r="O70" s="15" t="str">
        <f t="shared" si="7"/>
        <v/>
      </c>
      <c r="P70" s="15" t="str">
        <f>IF(O70="","",IF(O70&gt;=Settings!$B$5,"Moderate/severe","None/low"))</f>
        <v/>
      </c>
      <c r="Q70" s="10" t="str">
        <f>IF('Quick Entry'!G75="","",IF(OR('Quick Entry'!G75="Acute pain episode",'Quick Entry'!G75="Yes"),"Yes","No"))</f>
        <v/>
      </c>
      <c r="R70" s="10" t="str">
        <f>IF('Quick Entry'!H75="","",'Quick Entry'!H75)</f>
        <v/>
      </c>
      <c r="S70" s="10" t="str">
        <f>IF('Quick Entry'!I75="","",'Quick Entry'!I75)</f>
        <v/>
      </c>
      <c r="T70" s="10" t="str">
        <f>IF('Quick Entry'!J75="","",'Quick Entry'!J75)</f>
        <v/>
      </c>
      <c r="U70" s="10" t="str">
        <f>IF('Quick Entry'!K75="","",'Quick Entry'!K75)</f>
        <v/>
      </c>
      <c r="V70" s="10" t="str">
        <f>IF('Quick Entry'!M75="","",'Quick Entry'!M75)</f>
        <v/>
      </c>
      <c r="W70" s="10"/>
      <c r="X70" s="9" t="str">
        <f>IF('Quick Entry'!O75="","",'Quick Entry'!O75)</f>
        <v/>
      </c>
      <c r="Y70" s="9"/>
      <c r="Z70" s="15" t="str">
        <f t="shared" ca="1" si="8"/>
        <v/>
      </c>
      <c r="AA70" s="15" t="str">
        <f>IF(V70&lt;&gt;"Yes","Not needed",IF(Q70&lt;&gt;"Yes","Review per policy",IF(Z70&gt;Settings!$B$8,"Escalate review",IF(Z70&gt;Settings!$B$7,"Review due","Not needed"))))</f>
        <v>Not needed</v>
      </c>
      <c r="AB70" s="10"/>
      <c r="AC70" s="10" t="str">
        <f>IF('Quick Entry'!P75="","",'Quick Entry'!P75)</f>
        <v/>
      </c>
      <c r="AD70" s="15" t="str">
        <f>IF(AC70="","",IF(LEFT(AC70,1)*1&gt;=Settings!$B$9,"Sedation review",""))</f>
        <v/>
      </c>
      <c r="AE70" s="10"/>
      <c r="AF70" s="10"/>
      <c r="AG70" s="9"/>
      <c r="AH70" s="10" t="str">
        <f>IF('Quick Entry'!Q75="","",'Quick Entry'!Q75)</f>
        <v/>
      </c>
      <c r="AI70" s="10" t="str">
        <f>IF('Quick Entry'!S75="","",'Quick Entry'!S75)</f>
        <v/>
      </c>
      <c r="AJ70" s="15" t="str">
        <f t="shared" si="9"/>
        <v/>
      </c>
      <c r="AK70" s="10"/>
      <c r="AL70" s="10"/>
      <c r="AM70" s="29" t="str">
        <f>IF('Quick Entry'!T75="","",'Quick Entry'!T75)</f>
        <v/>
      </c>
    </row>
    <row r="71" spans="1:39">
      <c r="A71" s="15" t="str">
        <f t="shared" si="5"/>
        <v/>
      </c>
      <c r="B71" s="10" t="str">
        <f>IF('Quick Entry'!A76="","",'Quick Entry'!A76)</f>
        <v/>
      </c>
      <c r="C71" s="10" t="str">
        <f>IF('Quick Entry'!B76="","",'Quick Entry'!B76)</f>
        <v/>
      </c>
      <c r="D71" s="9" t="str">
        <f>IF('Quick Entry'!C76="","",'Quick Entry'!C76)</f>
        <v/>
      </c>
      <c r="E71" s="10"/>
      <c r="F71" s="10" t="str">
        <f>IF('Quick Entry'!D76="","",'Quick Entry'!D76)</f>
        <v/>
      </c>
      <c r="G71" s="10" t="str">
        <f>IF('Quick Entry'!E76="","",'Quick Entry'!E76)</f>
        <v/>
      </c>
      <c r="H71" s="10" t="str">
        <f>IF('Quick Entry'!F76="","",'Quick Entry'!F76)</f>
        <v/>
      </c>
      <c r="I71" s="10"/>
      <c r="J71" s="10"/>
      <c r="K71" s="10"/>
      <c r="L71" s="10"/>
      <c r="M71" s="10"/>
      <c r="N71" s="15" t="str">
        <f t="shared" si="6"/>
        <v/>
      </c>
      <c r="O71" s="15" t="str">
        <f t="shared" si="7"/>
        <v/>
      </c>
      <c r="P71" s="15" t="str">
        <f>IF(O71="","",IF(O71&gt;=Settings!$B$5,"Moderate/severe","None/low"))</f>
        <v/>
      </c>
      <c r="Q71" s="10" t="str">
        <f>IF('Quick Entry'!G76="","",IF(OR('Quick Entry'!G76="Acute pain episode",'Quick Entry'!G76="Yes"),"Yes","No"))</f>
        <v/>
      </c>
      <c r="R71" s="10" t="str">
        <f>IF('Quick Entry'!H76="","",'Quick Entry'!H76)</f>
        <v/>
      </c>
      <c r="S71" s="10" t="str">
        <f>IF('Quick Entry'!I76="","",'Quick Entry'!I76)</f>
        <v/>
      </c>
      <c r="T71" s="10" t="str">
        <f>IF('Quick Entry'!J76="","",'Quick Entry'!J76)</f>
        <v/>
      </c>
      <c r="U71" s="10" t="str">
        <f>IF('Quick Entry'!K76="","",'Quick Entry'!K76)</f>
        <v/>
      </c>
      <c r="V71" s="10" t="str">
        <f>IF('Quick Entry'!M76="","",'Quick Entry'!M76)</f>
        <v/>
      </c>
      <c r="W71" s="10"/>
      <c r="X71" s="9" t="str">
        <f>IF('Quick Entry'!O76="","",'Quick Entry'!O76)</f>
        <v/>
      </c>
      <c r="Y71" s="9"/>
      <c r="Z71" s="15" t="str">
        <f t="shared" ca="1" si="8"/>
        <v/>
      </c>
      <c r="AA71" s="15" t="str">
        <f>IF(V71&lt;&gt;"Yes","Not needed",IF(Q71&lt;&gt;"Yes","Review per policy",IF(Z71&gt;Settings!$B$8,"Escalate review",IF(Z71&gt;Settings!$B$7,"Review due","Not needed"))))</f>
        <v>Not needed</v>
      </c>
      <c r="AB71" s="10"/>
      <c r="AC71" s="10" t="str">
        <f>IF('Quick Entry'!P76="","",'Quick Entry'!P76)</f>
        <v/>
      </c>
      <c r="AD71" s="15" t="str">
        <f>IF(AC71="","",IF(LEFT(AC71,1)*1&gt;=Settings!$B$9,"Sedation review",""))</f>
        <v/>
      </c>
      <c r="AE71" s="10"/>
      <c r="AF71" s="10"/>
      <c r="AG71" s="9"/>
      <c r="AH71" s="10" t="str">
        <f>IF('Quick Entry'!Q76="","",'Quick Entry'!Q76)</f>
        <v/>
      </c>
      <c r="AI71" s="10" t="str">
        <f>IF('Quick Entry'!S76="","",'Quick Entry'!S76)</f>
        <v/>
      </c>
      <c r="AJ71" s="15" t="str">
        <f t="shared" si="9"/>
        <v/>
      </c>
      <c r="AK71" s="10"/>
      <c r="AL71" s="10"/>
      <c r="AM71" s="29" t="str">
        <f>IF('Quick Entry'!T76="","",'Quick Entry'!T76)</f>
        <v/>
      </c>
    </row>
    <row r="72" spans="1:39">
      <c r="A72" s="15" t="str">
        <f t="shared" si="5"/>
        <v/>
      </c>
      <c r="B72" s="10" t="str">
        <f>IF('Quick Entry'!A77="","",'Quick Entry'!A77)</f>
        <v/>
      </c>
      <c r="C72" s="10" t="str">
        <f>IF('Quick Entry'!B77="","",'Quick Entry'!B77)</f>
        <v/>
      </c>
      <c r="D72" s="9" t="str">
        <f>IF('Quick Entry'!C77="","",'Quick Entry'!C77)</f>
        <v/>
      </c>
      <c r="E72" s="10"/>
      <c r="F72" s="10" t="str">
        <f>IF('Quick Entry'!D77="","",'Quick Entry'!D77)</f>
        <v/>
      </c>
      <c r="G72" s="10" t="str">
        <f>IF('Quick Entry'!E77="","",'Quick Entry'!E77)</f>
        <v/>
      </c>
      <c r="H72" s="10" t="str">
        <f>IF('Quick Entry'!F77="","",'Quick Entry'!F77)</f>
        <v/>
      </c>
      <c r="I72" s="10"/>
      <c r="J72" s="10"/>
      <c r="K72" s="10"/>
      <c r="L72" s="10"/>
      <c r="M72" s="10"/>
      <c r="N72" s="15" t="str">
        <f t="shared" si="6"/>
        <v/>
      </c>
      <c r="O72" s="15" t="str">
        <f t="shared" si="7"/>
        <v/>
      </c>
      <c r="P72" s="15" t="str">
        <f>IF(O72="","",IF(O72&gt;=Settings!$B$5,"Moderate/severe","None/low"))</f>
        <v/>
      </c>
      <c r="Q72" s="10" t="str">
        <f>IF('Quick Entry'!G77="","",IF(OR('Quick Entry'!G77="Acute pain episode",'Quick Entry'!G77="Yes"),"Yes","No"))</f>
        <v/>
      </c>
      <c r="R72" s="10" t="str">
        <f>IF('Quick Entry'!H77="","",'Quick Entry'!H77)</f>
        <v/>
      </c>
      <c r="S72" s="10" t="str">
        <f>IF('Quick Entry'!I77="","",'Quick Entry'!I77)</f>
        <v/>
      </c>
      <c r="T72" s="10" t="str">
        <f>IF('Quick Entry'!J77="","",'Quick Entry'!J77)</f>
        <v/>
      </c>
      <c r="U72" s="10" t="str">
        <f>IF('Quick Entry'!K77="","",'Quick Entry'!K77)</f>
        <v/>
      </c>
      <c r="V72" s="10" t="str">
        <f>IF('Quick Entry'!M77="","",'Quick Entry'!M77)</f>
        <v/>
      </c>
      <c r="W72" s="10"/>
      <c r="X72" s="9" t="str">
        <f>IF('Quick Entry'!O77="","",'Quick Entry'!O77)</f>
        <v/>
      </c>
      <c r="Y72" s="9"/>
      <c r="Z72" s="15" t="str">
        <f t="shared" ca="1" si="8"/>
        <v/>
      </c>
      <c r="AA72" s="15" t="str">
        <f>IF(V72&lt;&gt;"Yes","Not needed",IF(Q72&lt;&gt;"Yes","Review per policy",IF(Z72&gt;Settings!$B$8,"Escalate review",IF(Z72&gt;Settings!$B$7,"Review due","Not needed"))))</f>
        <v>Not needed</v>
      </c>
      <c r="AB72" s="10"/>
      <c r="AC72" s="10" t="str">
        <f>IF('Quick Entry'!P77="","",'Quick Entry'!P77)</f>
        <v/>
      </c>
      <c r="AD72" s="15" t="str">
        <f>IF(AC72="","",IF(LEFT(AC72,1)*1&gt;=Settings!$B$9,"Sedation review",""))</f>
        <v/>
      </c>
      <c r="AE72" s="10"/>
      <c r="AF72" s="10"/>
      <c r="AG72" s="9"/>
      <c r="AH72" s="10" t="str">
        <f>IF('Quick Entry'!Q77="","",'Quick Entry'!Q77)</f>
        <v/>
      </c>
      <c r="AI72" s="10" t="str">
        <f>IF('Quick Entry'!S77="","",'Quick Entry'!S77)</f>
        <v/>
      </c>
      <c r="AJ72" s="15" t="str">
        <f t="shared" si="9"/>
        <v/>
      </c>
      <c r="AK72" s="10"/>
      <c r="AL72" s="10"/>
      <c r="AM72" s="29" t="str">
        <f>IF('Quick Entry'!T77="","",'Quick Entry'!T77)</f>
        <v/>
      </c>
    </row>
    <row r="73" spans="1:39">
      <c r="A73" s="15" t="str">
        <f t="shared" si="5"/>
        <v/>
      </c>
      <c r="B73" s="10" t="str">
        <f>IF('Quick Entry'!A78="","",'Quick Entry'!A78)</f>
        <v/>
      </c>
      <c r="C73" s="10" t="str">
        <f>IF('Quick Entry'!B78="","",'Quick Entry'!B78)</f>
        <v/>
      </c>
      <c r="D73" s="9" t="str">
        <f>IF('Quick Entry'!C78="","",'Quick Entry'!C78)</f>
        <v/>
      </c>
      <c r="E73" s="10"/>
      <c r="F73" s="10" t="str">
        <f>IF('Quick Entry'!D78="","",'Quick Entry'!D78)</f>
        <v/>
      </c>
      <c r="G73" s="10" t="str">
        <f>IF('Quick Entry'!E78="","",'Quick Entry'!E78)</f>
        <v/>
      </c>
      <c r="H73" s="10" t="str">
        <f>IF('Quick Entry'!F78="","",'Quick Entry'!F78)</f>
        <v/>
      </c>
      <c r="I73" s="10"/>
      <c r="J73" s="10"/>
      <c r="K73" s="10"/>
      <c r="L73" s="10"/>
      <c r="M73" s="10"/>
      <c r="N73" s="15" t="str">
        <f t="shared" si="6"/>
        <v/>
      </c>
      <c r="O73" s="15" t="str">
        <f t="shared" si="7"/>
        <v/>
      </c>
      <c r="P73" s="15" t="str">
        <f>IF(O73="","",IF(O73&gt;=Settings!$B$5,"Moderate/severe","None/low"))</f>
        <v/>
      </c>
      <c r="Q73" s="10" t="str">
        <f>IF('Quick Entry'!G78="","",IF(OR('Quick Entry'!G78="Acute pain episode",'Quick Entry'!G78="Yes"),"Yes","No"))</f>
        <v/>
      </c>
      <c r="R73" s="10" t="str">
        <f>IF('Quick Entry'!H78="","",'Quick Entry'!H78)</f>
        <v/>
      </c>
      <c r="S73" s="10" t="str">
        <f>IF('Quick Entry'!I78="","",'Quick Entry'!I78)</f>
        <v/>
      </c>
      <c r="T73" s="10" t="str">
        <f>IF('Quick Entry'!J78="","",'Quick Entry'!J78)</f>
        <v/>
      </c>
      <c r="U73" s="10" t="str">
        <f>IF('Quick Entry'!K78="","",'Quick Entry'!K78)</f>
        <v/>
      </c>
      <c r="V73" s="10" t="str">
        <f>IF('Quick Entry'!M78="","",'Quick Entry'!M78)</f>
        <v/>
      </c>
      <c r="W73" s="10"/>
      <c r="X73" s="9" t="str">
        <f>IF('Quick Entry'!O78="","",'Quick Entry'!O78)</f>
        <v/>
      </c>
      <c r="Y73" s="9"/>
      <c r="Z73" s="15" t="str">
        <f t="shared" ca="1" si="8"/>
        <v/>
      </c>
      <c r="AA73" s="15" t="str">
        <f>IF(V73&lt;&gt;"Yes","Not needed",IF(Q73&lt;&gt;"Yes","Review per policy",IF(Z73&gt;Settings!$B$8,"Escalate review",IF(Z73&gt;Settings!$B$7,"Review due","Not needed"))))</f>
        <v>Not needed</v>
      </c>
      <c r="AB73" s="10"/>
      <c r="AC73" s="10" t="str">
        <f>IF('Quick Entry'!P78="","",'Quick Entry'!P78)</f>
        <v/>
      </c>
      <c r="AD73" s="15" t="str">
        <f>IF(AC73="","",IF(LEFT(AC73,1)*1&gt;=Settings!$B$9,"Sedation review",""))</f>
        <v/>
      </c>
      <c r="AE73" s="10"/>
      <c r="AF73" s="10"/>
      <c r="AG73" s="9"/>
      <c r="AH73" s="10" t="str">
        <f>IF('Quick Entry'!Q78="","",'Quick Entry'!Q78)</f>
        <v/>
      </c>
      <c r="AI73" s="10" t="str">
        <f>IF('Quick Entry'!S78="","",'Quick Entry'!S78)</f>
        <v/>
      </c>
      <c r="AJ73" s="15" t="str">
        <f t="shared" si="9"/>
        <v/>
      </c>
      <c r="AK73" s="10"/>
      <c r="AL73" s="10"/>
      <c r="AM73" s="29" t="str">
        <f>IF('Quick Entry'!T78="","",'Quick Entry'!T78)</f>
        <v/>
      </c>
    </row>
    <row r="74" spans="1:39">
      <c r="A74" s="15" t="str">
        <f t="shared" si="5"/>
        <v/>
      </c>
      <c r="B74" s="10" t="str">
        <f>IF('Quick Entry'!A79="","",'Quick Entry'!A79)</f>
        <v/>
      </c>
      <c r="C74" s="10" t="str">
        <f>IF('Quick Entry'!B79="","",'Quick Entry'!B79)</f>
        <v/>
      </c>
      <c r="D74" s="9" t="str">
        <f>IF('Quick Entry'!C79="","",'Quick Entry'!C79)</f>
        <v/>
      </c>
      <c r="E74" s="10"/>
      <c r="F74" s="10" t="str">
        <f>IF('Quick Entry'!D79="","",'Quick Entry'!D79)</f>
        <v/>
      </c>
      <c r="G74" s="10" t="str">
        <f>IF('Quick Entry'!E79="","",'Quick Entry'!E79)</f>
        <v/>
      </c>
      <c r="H74" s="10" t="str">
        <f>IF('Quick Entry'!F79="","",'Quick Entry'!F79)</f>
        <v/>
      </c>
      <c r="I74" s="10"/>
      <c r="J74" s="10"/>
      <c r="K74" s="10"/>
      <c r="L74" s="10"/>
      <c r="M74" s="10"/>
      <c r="N74" s="15" t="str">
        <f t="shared" si="6"/>
        <v/>
      </c>
      <c r="O74" s="15" t="str">
        <f t="shared" si="7"/>
        <v/>
      </c>
      <c r="P74" s="15" t="str">
        <f>IF(O74="","",IF(O74&gt;=Settings!$B$5,"Moderate/severe","None/low"))</f>
        <v/>
      </c>
      <c r="Q74" s="10" t="str">
        <f>IF('Quick Entry'!G79="","",IF(OR('Quick Entry'!G79="Acute pain episode",'Quick Entry'!G79="Yes"),"Yes","No"))</f>
        <v/>
      </c>
      <c r="R74" s="10" t="str">
        <f>IF('Quick Entry'!H79="","",'Quick Entry'!H79)</f>
        <v/>
      </c>
      <c r="S74" s="10" t="str">
        <f>IF('Quick Entry'!I79="","",'Quick Entry'!I79)</f>
        <v/>
      </c>
      <c r="T74" s="10" t="str">
        <f>IF('Quick Entry'!J79="","",'Quick Entry'!J79)</f>
        <v/>
      </c>
      <c r="U74" s="10" t="str">
        <f>IF('Quick Entry'!K79="","",'Quick Entry'!K79)</f>
        <v/>
      </c>
      <c r="V74" s="10" t="str">
        <f>IF('Quick Entry'!M79="","",'Quick Entry'!M79)</f>
        <v/>
      </c>
      <c r="W74" s="10"/>
      <c r="X74" s="9" t="str">
        <f>IF('Quick Entry'!O79="","",'Quick Entry'!O79)</f>
        <v/>
      </c>
      <c r="Y74" s="9"/>
      <c r="Z74" s="15" t="str">
        <f t="shared" ca="1" si="8"/>
        <v/>
      </c>
      <c r="AA74" s="15" t="str">
        <f>IF(V74&lt;&gt;"Yes","Not needed",IF(Q74&lt;&gt;"Yes","Review per policy",IF(Z74&gt;Settings!$B$8,"Escalate review",IF(Z74&gt;Settings!$B$7,"Review due","Not needed"))))</f>
        <v>Not needed</v>
      </c>
      <c r="AB74" s="10"/>
      <c r="AC74" s="10" t="str">
        <f>IF('Quick Entry'!P79="","",'Quick Entry'!P79)</f>
        <v/>
      </c>
      <c r="AD74" s="15" t="str">
        <f>IF(AC74="","",IF(LEFT(AC74,1)*1&gt;=Settings!$B$9,"Sedation review",""))</f>
        <v/>
      </c>
      <c r="AE74" s="10"/>
      <c r="AF74" s="10"/>
      <c r="AG74" s="9"/>
      <c r="AH74" s="10" t="str">
        <f>IF('Quick Entry'!Q79="","",'Quick Entry'!Q79)</f>
        <v/>
      </c>
      <c r="AI74" s="10" t="str">
        <f>IF('Quick Entry'!S79="","",'Quick Entry'!S79)</f>
        <v/>
      </c>
      <c r="AJ74" s="15" t="str">
        <f t="shared" si="9"/>
        <v/>
      </c>
      <c r="AK74" s="10"/>
      <c r="AL74" s="10"/>
      <c r="AM74" s="29" t="str">
        <f>IF('Quick Entry'!T79="","",'Quick Entry'!T79)</f>
        <v/>
      </c>
    </row>
    <row r="75" spans="1:39">
      <c r="A75" s="15" t="str">
        <f t="shared" si="5"/>
        <v/>
      </c>
      <c r="B75" s="10" t="str">
        <f>IF('Quick Entry'!A80="","",'Quick Entry'!A80)</f>
        <v/>
      </c>
      <c r="C75" s="10" t="str">
        <f>IF('Quick Entry'!B80="","",'Quick Entry'!B80)</f>
        <v/>
      </c>
      <c r="D75" s="9" t="str">
        <f>IF('Quick Entry'!C80="","",'Quick Entry'!C80)</f>
        <v/>
      </c>
      <c r="E75" s="10"/>
      <c r="F75" s="10" t="str">
        <f>IF('Quick Entry'!D80="","",'Quick Entry'!D80)</f>
        <v/>
      </c>
      <c r="G75" s="10" t="str">
        <f>IF('Quick Entry'!E80="","",'Quick Entry'!E80)</f>
        <v/>
      </c>
      <c r="H75" s="10" t="str">
        <f>IF('Quick Entry'!F80="","",'Quick Entry'!F80)</f>
        <v/>
      </c>
      <c r="I75" s="10"/>
      <c r="J75" s="10"/>
      <c r="K75" s="10"/>
      <c r="L75" s="10"/>
      <c r="M75" s="10"/>
      <c r="N75" s="15" t="str">
        <f t="shared" si="6"/>
        <v/>
      </c>
      <c r="O75" s="15" t="str">
        <f t="shared" si="7"/>
        <v/>
      </c>
      <c r="P75" s="15" t="str">
        <f>IF(O75="","",IF(O75&gt;=Settings!$B$5,"Moderate/severe","None/low"))</f>
        <v/>
      </c>
      <c r="Q75" s="10" t="str">
        <f>IF('Quick Entry'!G80="","",IF(OR('Quick Entry'!G80="Acute pain episode",'Quick Entry'!G80="Yes"),"Yes","No"))</f>
        <v/>
      </c>
      <c r="R75" s="10" t="str">
        <f>IF('Quick Entry'!H80="","",'Quick Entry'!H80)</f>
        <v/>
      </c>
      <c r="S75" s="10" t="str">
        <f>IF('Quick Entry'!I80="","",'Quick Entry'!I80)</f>
        <v/>
      </c>
      <c r="T75" s="10" t="str">
        <f>IF('Quick Entry'!J80="","",'Quick Entry'!J80)</f>
        <v/>
      </c>
      <c r="U75" s="10" t="str">
        <f>IF('Quick Entry'!K80="","",'Quick Entry'!K80)</f>
        <v/>
      </c>
      <c r="V75" s="10" t="str">
        <f>IF('Quick Entry'!M80="","",'Quick Entry'!M80)</f>
        <v/>
      </c>
      <c r="W75" s="10"/>
      <c r="X75" s="9" t="str">
        <f>IF('Quick Entry'!O80="","",'Quick Entry'!O80)</f>
        <v/>
      </c>
      <c r="Y75" s="9"/>
      <c r="Z75" s="15" t="str">
        <f t="shared" ca="1" si="8"/>
        <v/>
      </c>
      <c r="AA75" s="15" t="str">
        <f>IF(V75&lt;&gt;"Yes","Not needed",IF(Q75&lt;&gt;"Yes","Review per policy",IF(Z75&gt;Settings!$B$8,"Escalate review",IF(Z75&gt;Settings!$B$7,"Review due","Not needed"))))</f>
        <v>Not needed</v>
      </c>
      <c r="AB75" s="10"/>
      <c r="AC75" s="10" t="str">
        <f>IF('Quick Entry'!P80="","",'Quick Entry'!P80)</f>
        <v/>
      </c>
      <c r="AD75" s="15" t="str">
        <f>IF(AC75="","",IF(LEFT(AC75,1)*1&gt;=Settings!$B$9,"Sedation review",""))</f>
        <v/>
      </c>
      <c r="AE75" s="10"/>
      <c r="AF75" s="10"/>
      <c r="AG75" s="9"/>
      <c r="AH75" s="10" t="str">
        <f>IF('Quick Entry'!Q80="","",'Quick Entry'!Q80)</f>
        <v/>
      </c>
      <c r="AI75" s="10" t="str">
        <f>IF('Quick Entry'!S80="","",'Quick Entry'!S80)</f>
        <v/>
      </c>
      <c r="AJ75" s="15" t="str">
        <f t="shared" si="9"/>
        <v/>
      </c>
      <c r="AK75" s="10"/>
      <c r="AL75" s="10"/>
      <c r="AM75" s="29" t="str">
        <f>IF('Quick Entry'!T80="","",'Quick Entry'!T80)</f>
        <v/>
      </c>
    </row>
    <row r="76" spans="1:39">
      <c r="A76" s="15" t="str">
        <f t="shared" si="5"/>
        <v/>
      </c>
      <c r="B76" s="10" t="str">
        <f>IF('Quick Entry'!A81="","",'Quick Entry'!A81)</f>
        <v/>
      </c>
      <c r="C76" s="10" t="str">
        <f>IF('Quick Entry'!B81="","",'Quick Entry'!B81)</f>
        <v/>
      </c>
      <c r="D76" s="9" t="str">
        <f>IF('Quick Entry'!C81="","",'Quick Entry'!C81)</f>
        <v/>
      </c>
      <c r="E76" s="10"/>
      <c r="F76" s="10" t="str">
        <f>IF('Quick Entry'!D81="","",'Quick Entry'!D81)</f>
        <v/>
      </c>
      <c r="G76" s="10" t="str">
        <f>IF('Quick Entry'!E81="","",'Quick Entry'!E81)</f>
        <v/>
      </c>
      <c r="H76" s="10" t="str">
        <f>IF('Quick Entry'!F81="","",'Quick Entry'!F81)</f>
        <v/>
      </c>
      <c r="I76" s="10"/>
      <c r="J76" s="10"/>
      <c r="K76" s="10"/>
      <c r="L76" s="10"/>
      <c r="M76" s="10"/>
      <c r="N76" s="15" t="str">
        <f t="shared" si="6"/>
        <v/>
      </c>
      <c r="O76" s="15" t="str">
        <f t="shared" si="7"/>
        <v/>
      </c>
      <c r="P76" s="15" t="str">
        <f>IF(O76="","",IF(O76&gt;=Settings!$B$5,"Moderate/severe","None/low"))</f>
        <v/>
      </c>
      <c r="Q76" s="10" t="str">
        <f>IF('Quick Entry'!G81="","",IF(OR('Quick Entry'!G81="Acute pain episode",'Quick Entry'!G81="Yes"),"Yes","No"))</f>
        <v/>
      </c>
      <c r="R76" s="10" t="str">
        <f>IF('Quick Entry'!H81="","",'Quick Entry'!H81)</f>
        <v/>
      </c>
      <c r="S76" s="10" t="str">
        <f>IF('Quick Entry'!I81="","",'Quick Entry'!I81)</f>
        <v/>
      </c>
      <c r="T76" s="10" t="str">
        <f>IF('Quick Entry'!J81="","",'Quick Entry'!J81)</f>
        <v/>
      </c>
      <c r="U76" s="10" t="str">
        <f>IF('Quick Entry'!K81="","",'Quick Entry'!K81)</f>
        <v/>
      </c>
      <c r="V76" s="10" t="str">
        <f>IF('Quick Entry'!M81="","",'Quick Entry'!M81)</f>
        <v/>
      </c>
      <c r="W76" s="10"/>
      <c r="X76" s="9" t="str">
        <f>IF('Quick Entry'!O81="","",'Quick Entry'!O81)</f>
        <v/>
      </c>
      <c r="Y76" s="9"/>
      <c r="Z76" s="15" t="str">
        <f t="shared" ca="1" si="8"/>
        <v/>
      </c>
      <c r="AA76" s="15" t="str">
        <f>IF(V76&lt;&gt;"Yes","Not needed",IF(Q76&lt;&gt;"Yes","Review per policy",IF(Z76&gt;Settings!$B$8,"Escalate review",IF(Z76&gt;Settings!$B$7,"Review due","Not needed"))))</f>
        <v>Not needed</v>
      </c>
      <c r="AB76" s="10"/>
      <c r="AC76" s="10" t="str">
        <f>IF('Quick Entry'!P81="","",'Quick Entry'!P81)</f>
        <v/>
      </c>
      <c r="AD76" s="15" t="str">
        <f>IF(AC76="","",IF(LEFT(AC76,1)*1&gt;=Settings!$B$9,"Sedation review",""))</f>
        <v/>
      </c>
      <c r="AE76" s="10"/>
      <c r="AF76" s="10"/>
      <c r="AG76" s="9"/>
      <c r="AH76" s="10" t="str">
        <f>IF('Quick Entry'!Q81="","",'Quick Entry'!Q81)</f>
        <v/>
      </c>
      <c r="AI76" s="10" t="str">
        <f>IF('Quick Entry'!S81="","",'Quick Entry'!S81)</f>
        <v/>
      </c>
      <c r="AJ76" s="15" t="str">
        <f t="shared" si="9"/>
        <v/>
      </c>
      <c r="AK76" s="10"/>
      <c r="AL76" s="10"/>
      <c r="AM76" s="29" t="str">
        <f>IF('Quick Entry'!T81="","",'Quick Entry'!T81)</f>
        <v/>
      </c>
    </row>
    <row r="77" spans="1:39">
      <c r="A77" s="15" t="str">
        <f t="shared" si="5"/>
        <v/>
      </c>
      <c r="B77" s="10" t="str">
        <f>IF('Quick Entry'!A82="","",'Quick Entry'!A82)</f>
        <v/>
      </c>
      <c r="C77" s="10" t="str">
        <f>IF('Quick Entry'!B82="","",'Quick Entry'!B82)</f>
        <v/>
      </c>
      <c r="D77" s="9" t="str">
        <f>IF('Quick Entry'!C82="","",'Quick Entry'!C82)</f>
        <v/>
      </c>
      <c r="E77" s="10"/>
      <c r="F77" s="10" t="str">
        <f>IF('Quick Entry'!D82="","",'Quick Entry'!D82)</f>
        <v/>
      </c>
      <c r="G77" s="10" t="str">
        <f>IF('Quick Entry'!E82="","",'Quick Entry'!E82)</f>
        <v/>
      </c>
      <c r="H77" s="10" t="str">
        <f>IF('Quick Entry'!F82="","",'Quick Entry'!F82)</f>
        <v/>
      </c>
      <c r="I77" s="10"/>
      <c r="J77" s="10"/>
      <c r="K77" s="10"/>
      <c r="L77" s="10"/>
      <c r="M77" s="10"/>
      <c r="N77" s="15" t="str">
        <f t="shared" si="6"/>
        <v/>
      </c>
      <c r="O77" s="15" t="str">
        <f t="shared" si="7"/>
        <v/>
      </c>
      <c r="P77" s="15" t="str">
        <f>IF(O77="","",IF(O77&gt;=Settings!$B$5,"Moderate/severe","None/low"))</f>
        <v/>
      </c>
      <c r="Q77" s="10" t="str">
        <f>IF('Quick Entry'!G82="","",IF(OR('Quick Entry'!G82="Acute pain episode",'Quick Entry'!G82="Yes"),"Yes","No"))</f>
        <v/>
      </c>
      <c r="R77" s="10" t="str">
        <f>IF('Quick Entry'!H82="","",'Quick Entry'!H82)</f>
        <v/>
      </c>
      <c r="S77" s="10" t="str">
        <f>IF('Quick Entry'!I82="","",'Quick Entry'!I82)</f>
        <v/>
      </c>
      <c r="T77" s="10" t="str">
        <f>IF('Quick Entry'!J82="","",'Quick Entry'!J82)</f>
        <v/>
      </c>
      <c r="U77" s="10" t="str">
        <f>IF('Quick Entry'!K82="","",'Quick Entry'!K82)</f>
        <v/>
      </c>
      <c r="V77" s="10" t="str">
        <f>IF('Quick Entry'!M82="","",'Quick Entry'!M82)</f>
        <v/>
      </c>
      <c r="W77" s="10"/>
      <c r="X77" s="9" t="str">
        <f>IF('Quick Entry'!O82="","",'Quick Entry'!O82)</f>
        <v/>
      </c>
      <c r="Y77" s="9"/>
      <c r="Z77" s="15" t="str">
        <f t="shared" ca="1" si="8"/>
        <v/>
      </c>
      <c r="AA77" s="15" t="str">
        <f>IF(V77&lt;&gt;"Yes","Not needed",IF(Q77&lt;&gt;"Yes","Review per policy",IF(Z77&gt;Settings!$B$8,"Escalate review",IF(Z77&gt;Settings!$B$7,"Review due","Not needed"))))</f>
        <v>Not needed</v>
      </c>
      <c r="AB77" s="10"/>
      <c r="AC77" s="10" t="str">
        <f>IF('Quick Entry'!P82="","",'Quick Entry'!P82)</f>
        <v/>
      </c>
      <c r="AD77" s="15" t="str">
        <f>IF(AC77="","",IF(LEFT(AC77,1)*1&gt;=Settings!$B$9,"Sedation review",""))</f>
        <v/>
      </c>
      <c r="AE77" s="10"/>
      <c r="AF77" s="10"/>
      <c r="AG77" s="9"/>
      <c r="AH77" s="10" t="str">
        <f>IF('Quick Entry'!Q82="","",'Quick Entry'!Q82)</f>
        <v/>
      </c>
      <c r="AI77" s="10" t="str">
        <f>IF('Quick Entry'!S82="","",'Quick Entry'!S82)</f>
        <v/>
      </c>
      <c r="AJ77" s="15" t="str">
        <f t="shared" si="9"/>
        <v/>
      </c>
      <c r="AK77" s="10"/>
      <c r="AL77" s="10"/>
      <c r="AM77" s="29" t="str">
        <f>IF('Quick Entry'!T82="","",'Quick Entry'!T82)</f>
        <v/>
      </c>
    </row>
    <row r="78" spans="1:39">
      <c r="A78" s="15" t="str">
        <f t="shared" si="5"/>
        <v/>
      </c>
      <c r="B78" s="10" t="str">
        <f>IF('Quick Entry'!A83="","",'Quick Entry'!A83)</f>
        <v/>
      </c>
      <c r="C78" s="10" t="str">
        <f>IF('Quick Entry'!B83="","",'Quick Entry'!B83)</f>
        <v/>
      </c>
      <c r="D78" s="9" t="str">
        <f>IF('Quick Entry'!C83="","",'Quick Entry'!C83)</f>
        <v/>
      </c>
      <c r="E78" s="10"/>
      <c r="F78" s="10" t="str">
        <f>IF('Quick Entry'!D83="","",'Quick Entry'!D83)</f>
        <v/>
      </c>
      <c r="G78" s="10" t="str">
        <f>IF('Quick Entry'!E83="","",'Quick Entry'!E83)</f>
        <v/>
      </c>
      <c r="H78" s="10" t="str">
        <f>IF('Quick Entry'!F83="","",'Quick Entry'!F83)</f>
        <v/>
      </c>
      <c r="I78" s="10"/>
      <c r="J78" s="10"/>
      <c r="K78" s="10"/>
      <c r="L78" s="10"/>
      <c r="M78" s="10"/>
      <c r="N78" s="15" t="str">
        <f t="shared" si="6"/>
        <v/>
      </c>
      <c r="O78" s="15" t="str">
        <f t="shared" si="7"/>
        <v/>
      </c>
      <c r="P78" s="15" t="str">
        <f>IF(O78="","",IF(O78&gt;=Settings!$B$5,"Moderate/severe","None/low"))</f>
        <v/>
      </c>
      <c r="Q78" s="10" t="str">
        <f>IF('Quick Entry'!G83="","",IF(OR('Quick Entry'!G83="Acute pain episode",'Quick Entry'!G83="Yes"),"Yes","No"))</f>
        <v/>
      </c>
      <c r="R78" s="10" t="str">
        <f>IF('Quick Entry'!H83="","",'Quick Entry'!H83)</f>
        <v/>
      </c>
      <c r="S78" s="10" t="str">
        <f>IF('Quick Entry'!I83="","",'Quick Entry'!I83)</f>
        <v/>
      </c>
      <c r="T78" s="10" t="str">
        <f>IF('Quick Entry'!J83="","",'Quick Entry'!J83)</f>
        <v/>
      </c>
      <c r="U78" s="10" t="str">
        <f>IF('Quick Entry'!K83="","",'Quick Entry'!K83)</f>
        <v/>
      </c>
      <c r="V78" s="10" t="str">
        <f>IF('Quick Entry'!M83="","",'Quick Entry'!M83)</f>
        <v/>
      </c>
      <c r="W78" s="10"/>
      <c r="X78" s="9" t="str">
        <f>IF('Quick Entry'!O83="","",'Quick Entry'!O83)</f>
        <v/>
      </c>
      <c r="Y78" s="9"/>
      <c r="Z78" s="15" t="str">
        <f t="shared" ca="1" si="8"/>
        <v/>
      </c>
      <c r="AA78" s="15" t="str">
        <f>IF(V78&lt;&gt;"Yes","Not needed",IF(Q78&lt;&gt;"Yes","Review per policy",IF(Z78&gt;Settings!$B$8,"Escalate review",IF(Z78&gt;Settings!$B$7,"Review due","Not needed"))))</f>
        <v>Not needed</v>
      </c>
      <c r="AB78" s="10"/>
      <c r="AC78" s="10" t="str">
        <f>IF('Quick Entry'!P83="","",'Quick Entry'!P83)</f>
        <v/>
      </c>
      <c r="AD78" s="15" t="str">
        <f>IF(AC78="","",IF(LEFT(AC78,1)*1&gt;=Settings!$B$9,"Sedation review",""))</f>
        <v/>
      </c>
      <c r="AE78" s="10"/>
      <c r="AF78" s="10"/>
      <c r="AG78" s="9"/>
      <c r="AH78" s="10" t="str">
        <f>IF('Quick Entry'!Q83="","",'Quick Entry'!Q83)</f>
        <v/>
      </c>
      <c r="AI78" s="10" t="str">
        <f>IF('Quick Entry'!S83="","",'Quick Entry'!S83)</f>
        <v/>
      </c>
      <c r="AJ78" s="15" t="str">
        <f t="shared" si="9"/>
        <v/>
      </c>
      <c r="AK78" s="10"/>
      <c r="AL78" s="10"/>
      <c r="AM78" s="29" t="str">
        <f>IF('Quick Entry'!T83="","",'Quick Entry'!T83)</f>
        <v/>
      </c>
    </row>
    <row r="79" spans="1:39">
      <c r="A79" s="15" t="str">
        <f t="shared" si="5"/>
        <v/>
      </c>
      <c r="B79" s="10" t="str">
        <f>IF('Quick Entry'!A84="","",'Quick Entry'!A84)</f>
        <v/>
      </c>
      <c r="C79" s="10" t="str">
        <f>IF('Quick Entry'!B84="","",'Quick Entry'!B84)</f>
        <v/>
      </c>
      <c r="D79" s="9" t="str">
        <f>IF('Quick Entry'!C84="","",'Quick Entry'!C84)</f>
        <v/>
      </c>
      <c r="E79" s="10"/>
      <c r="F79" s="10" t="str">
        <f>IF('Quick Entry'!D84="","",'Quick Entry'!D84)</f>
        <v/>
      </c>
      <c r="G79" s="10" t="str">
        <f>IF('Quick Entry'!E84="","",'Quick Entry'!E84)</f>
        <v/>
      </c>
      <c r="H79" s="10" t="str">
        <f>IF('Quick Entry'!F84="","",'Quick Entry'!F84)</f>
        <v/>
      </c>
      <c r="I79" s="10"/>
      <c r="J79" s="10"/>
      <c r="K79" s="10"/>
      <c r="L79" s="10"/>
      <c r="M79" s="10"/>
      <c r="N79" s="15" t="str">
        <f t="shared" si="6"/>
        <v/>
      </c>
      <c r="O79" s="15" t="str">
        <f t="shared" si="7"/>
        <v/>
      </c>
      <c r="P79" s="15" t="str">
        <f>IF(O79="","",IF(O79&gt;=Settings!$B$5,"Moderate/severe","None/low"))</f>
        <v/>
      </c>
      <c r="Q79" s="10" t="str">
        <f>IF('Quick Entry'!G84="","",IF(OR('Quick Entry'!G84="Acute pain episode",'Quick Entry'!G84="Yes"),"Yes","No"))</f>
        <v/>
      </c>
      <c r="R79" s="10" t="str">
        <f>IF('Quick Entry'!H84="","",'Quick Entry'!H84)</f>
        <v/>
      </c>
      <c r="S79" s="10" t="str">
        <f>IF('Quick Entry'!I84="","",'Quick Entry'!I84)</f>
        <v/>
      </c>
      <c r="T79" s="10" t="str">
        <f>IF('Quick Entry'!J84="","",'Quick Entry'!J84)</f>
        <v/>
      </c>
      <c r="U79" s="10" t="str">
        <f>IF('Quick Entry'!K84="","",'Quick Entry'!K84)</f>
        <v/>
      </c>
      <c r="V79" s="10" t="str">
        <f>IF('Quick Entry'!M84="","",'Quick Entry'!M84)</f>
        <v/>
      </c>
      <c r="W79" s="10"/>
      <c r="X79" s="9" t="str">
        <f>IF('Quick Entry'!O84="","",'Quick Entry'!O84)</f>
        <v/>
      </c>
      <c r="Y79" s="9"/>
      <c r="Z79" s="15" t="str">
        <f t="shared" ca="1" si="8"/>
        <v/>
      </c>
      <c r="AA79" s="15" t="str">
        <f>IF(V79&lt;&gt;"Yes","Not needed",IF(Q79&lt;&gt;"Yes","Review per policy",IF(Z79&gt;Settings!$B$8,"Escalate review",IF(Z79&gt;Settings!$B$7,"Review due","Not needed"))))</f>
        <v>Not needed</v>
      </c>
      <c r="AB79" s="10"/>
      <c r="AC79" s="10" t="str">
        <f>IF('Quick Entry'!P84="","",'Quick Entry'!P84)</f>
        <v/>
      </c>
      <c r="AD79" s="15" t="str">
        <f>IF(AC79="","",IF(LEFT(AC79,1)*1&gt;=Settings!$B$9,"Sedation review",""))</f>
        <v/>
      </c>
      <c r="AE79" s="10"/>
      <c r="AF79" s="10"/>
      <c r="AG79" s="9"/>
      <c r="AH79" s="10" t="str">
        <f>IF('Quick Entry'!Q84="","",'Quick Entry'!Q84)</f>
        <v/>
      </c>
      <c r="AI79" s="10" t="str">
        <f>IF('Quick Entry'!S84="","",'Quick Entry'!S84)</f>
        <v/>
      </c>
      <c r="AJ79" s="15" t="str">
        <f t="shared" si="9"/>
        <v/>
      </c>
      <c r="AK79" s="10"/>
      <c r="AL79" s="10"/>
      <c r="AM79" s="29" t="str">
        <f>IF('Quick Entry'!T84="","",'Quick Entry'!T84)</f>
        <v/>
      </c>
    </row>
    <row r="80" spans="1:39">
      <c r="A80" s="15" t="str">
        <f t="shared" si="5"/>
        <v/>
      </c>
      <c r="B80" s="10" t="str">
        <f>IF('Quick Entry'!A85="","",'Quick Entry'!A85)</f>
        <v/>
      </c>
      <c r="C80" s="10" t="str">
        <f>IF('Quick Entry'!B85="","",'Quick Entry'!B85)</f>
        <v/>
      </c>
      <c r="D80" s="9" t="str">
        <f>IF('Quick Entry'!C85="","",'Quick Entry'!C85)</f>
        <v/>
      </c>
      <c r="E80" s="10"/>
      <c r="F80" s="10" t="str">
        <f>IF('Quick Entry'!D85="","",'Quick Entry'!D85)</f>
        <v/>
      </c>
      <c r="G80" s="10" t="str">
        <f>IF('Quick Entry'!E85="","",'Quick Entry'!E85)</f>
        <v/>
      </c>
      <c r="H80" s="10" t="str">
        <f>IF('Quick Entry'!F85="","",'Quick Entry'!F85)</f>
        <v/>
      </c>
      <c r="I80" s="10"/>
      <c r="J80" s="10"/>
      <c r="K80" s="10"/>
      <c r="L80" s="10"/>
      <c r="M80" s="10"/>
      <c r="N80" s="15" t="str">
        <f t="shared" si="6"/>
        <v/>
      </c>
      <c r="O80" s="15" t="str">
        <f t="shared" si="7"/>
        <v/>
      </c>
      <c r="P80" s="15" t="str">
        <f>IF(O80="","",IF(O80&gt;=Settings!$B$5,"Moderate/severe","None/low"))</f>
        <v/>
      </c>
      <c r="Q80" s="10" t="str">
        <f>IF('Quick Entry'!G85="","",IF(OR('Quick Entry'!G85="Acute pain episode",'Quick Entry'!G85="Yes"),"Yes","No"))</f>
        <v/>
      </c>
      <c r="R80" s="10" t="str">
        <f>IF('Quick Entry'!H85="","",'Quick Entry'!H85)</f>
        <v/>
      </c>
      <c r="S80" s="10" t="str">
        <f>IF('Quick Entry'!I85="","",'Quick Entry'!I85)</f>
        <v/>
      </c>
      <c r="T80" s="10" t="str">
        <f>IF('Quick Entry'!J85="","",'Quick Entry'!J85)</f>
        <v/>
      </c>
      <c r="U80" s="10" t="str">
        <f>IF('Quick Entry'!K85="","",'Quick Entry'!K85)</f>
        <v/>
      </c>
      <c r="V80" s="10" t="str">
        <f>IF('Quick Entry'!M85="","",'Quick Entry'!M85)</f>
        <v/>
      </c>
      <c r="W80" s="10"/>
      <c r="X80" s="9" t="str">
        <f>IF('Quick Entry'!O85="","",'Quick Entry'!O85)</f>
        <v/>
      </c>
      <c r="Y80" s="9"/>
      <c r="Z80" s="15" t="str">
        <f t="shared" ca="1" si="8"/>
        <v/>
      </c>
      <c r="AA80" s="15" t="str">
        <f>IF(V80&lt;&gt;"Yes","Not needed",IF(Q80&lt;&gt;"Yes","Review per policy",IF(Z80&gt;Settings!$B$8,"Escalate review",IF(Z80&gt;Settings!$B$7,"Review due","Not needed"))))</f>
        <v>Not needed</v>
      </c>
      <c r="AB80" s="10"/>
      <c r="AC80" s="10" t="str">
        <f>IF('Quick Entry'!P85="","",'Quick Entry'!P85)</f>
        <v/>
      </c>
      <c r="AD80" s="15" t="str">
        <f>IF(AC80="","",IF(LEFT(AC80,1)*1&gt;=Settings!$B$9,"Sedation review",""))</f>
        <v/>
      </c>
      <c r="AE80" s="10"/>
      <c r="AF80" s="10"/>
      <c r="AG80" s="9"/>
      <c r="AH80" s="10" t="str">
        <f>IF('Quick Entry'!Q85="","",'Quick Entry'!Q85)</f>
        <v/>
      </c>
      <c r="AI80" s="10" t="str">
        <f>IF('Quick Entry'!S85="","",'Quick Entry'!S85)</f>
        <v/>
      </c>
      <c r="AJ80" s="15" t="str">
        <f t="shared" si="9"/>
        <v/>
      </c>
      <c r="AK80" s="10"/>
      <c r="AL80" s="10"/>
      <c r="AM80" s="29" t="str">
        <f>IF('Quick Entry'!T85="","",'Quick Entry'!T85)</f>
        <v/>
      </c>
    </row>
    <row r="81" spans="1:39">
      <c r="A81" s="15" t="str">
        <f t="shared" si="5"/>
        <v/>
      </c>
      <c r="B81" s="10" t="str">
        <f>IF('Quick Entry'!A86="","",'Quick Entry'!A86)</f>
        <v/>
      </c>
      <c r="C81" s="10" t="str">
        <f>IF('Quick Entry'!B86="","",'Quick Entry'!B86)</f>
        <v/>
      </c>
      <c r="D81" s="9" t="str">
        <f>IF('Quick Entry'!C86="","",'Quick Entry'!C86)</f>
        <v/>
      </c>
      <c r="E81" s="10"/>
      <c r="F81" s="10" t="str">
        <f>IF('Quick Entry'!D86="","",'Quick Entry'!D86)</f>
        <v/>
      </c>
      <c r="G81" s="10" t="str">
        <f>IF('Quick Entry'!E86="","",'Quick Entry'!E86)</f>
        <v/>
      </c>
      <c r="H81" s="10" t="str">
        <f>IF('Quick Entry'!F86="","",'Quick Entry'!F86)</f>
        <v/>
      </c>
      <c r="I81" s="10"/>
      <c r="J81" s="10"/>
      <c r="K81" s="10"/>
      <c r="L81" s="10"/>
      <c r="M81" s="10"/>
      <c r="N81" s="15" t="str">
        <f t="shared" si="6"/>
        <v/>
      </c>
      <c r="O81" s="15" t="str">
        <f t="shared" si="7"/>
        <v/>
      </c>
      <c r="P81" s="15" t="str">
        <f>IF(O81="","",IF(O81&gt;=Settings!$B$5,"Moderate/severe","None/low"))</f>
        <v/>
      </c>
      <c r="Q81" s="10" t="str">
        <f>IF('Quick Entry'!G86="","",IF(OR('Quick Entry'!G86="Acute pain episode",'Quick Entry'!G86="Yes"),"Yes","No"))</f>
        <v/>
      </c>
      <c r="R81" s="10" t="str">
        <f>IF('Quick Entry'!H86="","",'Quick Entry'!H86)</f>
        <v/>
      </c>
      <c r="S81" s="10" t="str">
        <f>IF('Quick Entry'!I86="","",'Quick Entry'!I86)</f>
        <v/>
      </c>
      <c r="T81" s="10" t="str">
        <f>IF('Quick Entry'!J86="","",'Quick Entry'!J86)</f>
        <v/>
      </c>
      <c r="U81" s="10" t="str">
        <f>IF('Quick Entry'!K86="","",'Quick Entry'!K86)</f>
        <v/>
      </c>
      <c r="V81" s="10" t="str">
        <f>IF('Quick Entry'!M86="","",'Quick Entry'!M86)</f>
        <v/>
      </c>
      <c r="W81" s="10"/>
      <c r="X81" s="9" t="str">
        <f>IF('Quick Entry'!O86="","",'Quick Entry'!O86)</f>
        <v/>
      </c>
      <c r="Y81" s="9"/>
      <c r="Z81" s="15" t="str">
        <f t="shared" ca="1" si="8"/>
        <v/>
      </c>
      <c r="AA81" s="15" t="str">
        <f>IF(V81&lt;&gt;"Yes","Not needed",IF(Q81&lt;&gt;"Yes","Review per policy",IF(Z81&gt;Settings!$B$8,"Escalate review",IF(Z81&gt;Settings!$B$7,"Review due","Not needed"))))</f>
        <v>Not needed</v>
      </c>
      <c r="AB81" s="10"/>
      <c r="AC81" s="10" t="str">
        <f>IF('Quick Entry'!P86="","",'Quick Entry'!P86)</f>
        <v/>
      </c>
      <c r="AD81" s="15" t="str">
        <f>IF(AC81="","",IF(LEFT(AC81,1)*1&gt;=Settings!$B$9,"Sedation review",""))</f>
        <v/>
      </c>
      <c r="AE81" s="10"/>
      <c r="AF81" s="10"/>
      <c r="AG81" s="9"/>
      <c r="AH81" s="10" t="str">
        <f>IF('Quick Entry'!Q86="","",'Quick Entry'!Q86)</f>
        <v/>
      </c>
      <c r="AI81" s="10" t="str">
        <f>IF('Quick Entry'!S86="","",'Quick Entry'!S86)</f>
        <v/>
      </c>
      <c r="AJ81" s="15" t="str">
        <f t="shared" si="9"/>
        <v/>
      </c>
      <c r="AK81" s="10"/>
      <c r="AL81" s="10"/>
      <c r="AM81" s="29" t="str">
        <f>IF('Quick Entry'!T86="","",'Quick Entry'!T86)</f>
        <v/>
      </c>
    </row>
    <row r="82" spans="1:39">
      <c r="A82" s="15" t="str">
        <f t="shared" si="5"/>
        <v/>
      </c>
      <c r="B82" s="10" t="str">
        <f>IF('Quick Entry'!A87="","",'Quick Entry'!A87)</f>
        <v/>
      </c>
      <c r="C82" s="10" t="str">
        <f>IF('Quick Entry'!B87="","",'Quick Entry'!B87)</f>
        <v/>
      </c>
      <c r="D82" s="9" t="str">
        <f>IF('Quick Entry'!C87="","",'Quick Entry'!C87)</f>
        <v/>
      </c>
      <c r="E82" s="10"/>
      <c r="F82" s="10" t="str">
        <f>IF('Quick Entry'!D87="","",'Quick Entry'!D87)</f>
        <v/>
      </c>
      <c r="G82" s="10" t="str">
        <f>IF('Quick Entry'!E87="","",'Quick Entry'!E87)</f>
        <v/>
      </c>
      <c r="H82" s="10" t="str">
        <f>IF('Quick Entry'!F87="","",'Quick Entry'!F87)</f>
        <v/>
      </c>
      <c r="I82" s="10"/>
      <c r="J82" s="10"/>
      <c r="K82" s="10"/>
      <c r="L82" s="10"/>
      <c r="M82" s="10"/>
      <c r="N82" s="15" t="str">
        <f t="shared" si="6"/>
        <v/>
      </c>
      <c r="O82" s="15" t="str">
        <f t="shared" si="7"/>
        <v/>
      </c>
      <c r="P82" s="15" t="str">
        <f>IF(O82="","",IF(O82&gt;=Settings!$B$5,"Moderate/severe","None/low"))</f>
        <v/>
      </c>
      <c r="Q82" s="10" t="str">
        <f>IF('Quick Entry'!G87="","",IF(OR('Quick Entry'!G87="Acute pain episode",'Quick Entry'!G87="Yes"),"Yes","No"))</f>
        <v/>
      </c>
      <c r="R82" s="10" t="str">
        <f>IF('Quick Entry'!H87="","",'Quick Entry'!H87)</f>
        <v/>
      </c>
      <c r="S82" s="10" t="str">
        <f>IF('Quick Entry'!I87="","",'Quick Entry'!I87)</f>
        <v/>
      </c>
      <c r="T82" s="10" t="str">
        <f>IF('Quick Entry'!J87="","",'Quick Entry'!J87)</f>
        <v/>
      </c>
      <c r="U82" s="10" t="str">
        <f>IF('Quick Entry'!K87="","",'Quick Entry'!K87)</f>
        <v/>
      </c>
      <c r="V82" s="10" t="str">
        <f>IF('Quick Entry'!M87="","",'Quick Entry'!M87)</f>
        <v/>
      </c>
      <c r="W82" s="10"/>
      <c r="X82" s="9" t="str">
        <f>IF('Quick Entry'!O87="","",'Quick Entry'!O87)</f>
        <v/>
      </c>
      <c r="Y82" s="9"/>
      <c r="Z82" s="15" t="str">
        <f t="shared" ca="1" si="8"/>
        <v/>
      </c>
      <c r="AA82" s="15" t="str">
        <f>IF(V82&lt;&gt;"Yes","Not needed",IF(Q82&lt;&gt;"Yes","Review per policy",IF(Z82&gt;Settings!$B$8,"Escalate review",IF(Z82&gt;Settings!$B$7,"Review due","Not needed"))))</f>
        <v>Not needed</v>
      </c>
      <c r="AB82" s="10"/>
      <c r="AC82" s="10" t="str">
        <f>IF('Quick Entry'!P87="","",'Quick Entry'!P87)</f>
        <v/>
      </c>
      <c r="AD82" s="15" t="str">
        <f>IF(AC82="","",IF(LEFT(AC82,1)*1&gt;=Settings!$B$9,"Sedation review",""))</f>
        <v/>
      </c>
      <c r="AE82" s="10"/>
      <c r="AF82" s="10"/>
      <c r="AG82" s="9"/>
      <c r="AH82" s="10" t="str">
        <f>IF('Quick Entry'!Q87="","",'Quick Entry'!Q87)</f>
        <v/>
      </c>
      <c r="AI82" s="10" t="str">
        <f>IF('Quick Entry'!S87="","",'Quick Entry'!S87)</f>
        <v/>
      </c>
      <c r="AJ82" s="15" t="str">
        <f t="shared" si="9"/>
        <v/>
      </c>
      <c r="AK82" s="10"/>
      <c r="AL82" s="10"/>
      <c r="AM82" s="29" t="str">
        <f>IF('Quick Entry'!T87="","",'Quick Entry'!T87)</f>
        <v/>
      </c>
    </row>
    <row r="83" spans="1:39">
      <c r="A83" s="15" t="str">
        <f t="shared" si="5"/>
        <v/>
      </c>
      <c r="B83" s="10" t="str">
        <f>IF('Quick Entry'!A88="","",'Quick Entry'!A88)</f>
        <v/>
      </c>
      <c r="C83" s="10" t="str">
        <f>IF('Quick Entry'!B88="","",'Quick Entry'!B88)</f>
        <v/>
      </c>
      <c r="D83" s="9" t="str">
        <f>IF('Quick Entry'!C88="","",'Quick Entry'!C88)</f>
        <v/>
      </c>
      <c r="E83" s="10"/>
      <c r="F83" s="10" t="str">
        <f>IF('Quick Entry'!D88="","",'Quick Entry'!D88)</f>
        <v/>
      </c>
      <c r="G83" s="10" t="str">
        <f>IF('Quick Entry'!E88="","",'Quick Entry'!E88)</f>
        <v/>
      </c>
      <c r="H83" s="10" t="str">
        <f>IF('Quick Entry'!F88="","",'Quick Entry'!F88)</f>
        <v/>
      </c>
      <c r="I83" s="10"/>
      <c r="J83" s="10"/>
      <c r="K83" s="10"/>
      <c r="L83" s="10"/>
      <c r="M83" s="10"/>
      <c r="N83" s="15" t="str">
        <f t="shared" si="6"/>
        <v/>
      </c>
      <c r="O83" s="15" t="str">
        <f t="shared" si="7"/>
        <v/>
      </c>
      <c r="P83" s="15" t="str">
        <f>IF(O83="","",IF(O83&gt;=Settings!$B$5,"Moderate/severe","None/low"))</f>
        <v/>
      </c>
      <c r="Q83" s="10" t="str">
        <f>IF('Quick Entry'!G88="","",IF(OR('Quick Entry'!G88="Acute pain episode",'Quick Entry'!G88="Yes"),"Yes","No"))</f>
        <v/>
      </c>
      <c r="R83" s="10" t="str">
        <f>IF('Quick Entry'!H88="","",'Quick Entry'!H88)</f>
        <v/>
      </c>
      <c r="S83" s="10" t="str">
        <f>IF('Quick Entry'!I88="","",'Quick Entry'!I88)</f>
        <v/>
      </c>
      <c r="T83" s="10" t="str">
        <f>IF('Quick Entry'!J88="","",'Quick Entry'!J88)</f>
        <v/>
      </c>
      <c r="U83" s="10" t="str">
        <f>IF('Quick Entry'!K88="","",'Quick Entry'!K88)</f>
        <v/>
      </c>
      <c r="V83" s="10" t="str">
        <f>IF('Quick Entry'!M88="","",'Quick Entry'!M88)</f>
        <v/>
      </c>
      <c r="W83" s="10"/>
      <c r="X83" s="9" t="str">
        <f>IF('Quick Entry'!O88="","",'Quick Entry'!O88)</f>
        <v/>
      </c>
      <c r="Y83" s="9"/>
      <c r="Z83" s="15" t="str">
        <f t="shared" ca="1" si="8"/>
        <v/>
      </c>
      <c r="AA83" s="15" t="str">
        <f>IF(V83&lt;&gt;"Yes","Not needed",IF(Q83&lt;&gt;"Yes","Review per policy",IF(Z83&gt;Settings!$B$8,"Escalate review",IF(Z83&gt;Settings!$B$7,"Review due","Not needed"))))</f>
        <v>Not needed</v>
      </c>
      <c r="AB83" s="10"/>
      <c r="AC83" s="10" t="str">
        <f>IF('Quick Entry'!P88="","",'Quick Entry'!P88)</f>
        <v/>
      </c>
      <c r="AD83" s="15" t="str">
        <f>IF(AC83="","",IF(LEFT(AC83,1)*1&gt;=Settings!$B$9,"Sedation review",""))</f>
        <v/>
      </c>
      <c r="AE83" s="10"/>
      <c r="AF83" s="10"/>
      <c r="AG83" s="9"/>
      <c r="AH83" s="10" t="str">
        <f>IF('Quick Entry'!Q88="","",'Quick Entry'!Q88)</f>
        <v/>
      </c>
      <c r="AI83" s="10" t="str">
        <f>IF('Quick Entry'!S88="","",'Quick Entry'!S88)</f>
        <v/>
      </c>
      <c r="AJ83" s="15" t="str">
        <f t="shared" si="9"/>
        <v/>
      </c>
      <c r="AK83" s="10"/>
      <c r="AL83" s="10"/>
      <c r="AM83" s="29" t="str">
        <f>IF('Quick Entry'!T88="","",'Quick Entry'!T88)</f>
        <v/>
      </c>
    </row>
    <row r="84" spans="1:39">
      <c r="A84" s="15" t="str">
        <f t="shared" si="5"/>
        <v/>
      </c>
      <c r="B84" s="10" t="str">
        <f>IF('Quick Entry'!A89="","",'Quick Entry'!A89)</f>
        <v/>
      </c>
      <c r="C84" s="10" t="str">
        <f>IF('Quick Entry'!B89="","",'Quick Entry'!B89)</f>
        <v/>
      </c>
      <c r="D84" s="9" t="str">
        <f>IF('Quick Entry'!C89="","",'Quick Entry'!C89)</f>
        <v/>
      </c>
      <c r="E84" s="10"/>
      <c r="F84" s="10" t="str">
        <f>IF('Quick Entry'!D89="","",'Quick Entry'!D89)</f>
        <v/>
      </c>
      <c r="G84" s="10" t="str">
        <f>IF('Quick Entry'!E89="","",'Quick Entry'!E89)</f>
        <v/>
      </c>
      <c r="H84" s="10" t="str">
        <f>IF('Quick Entry'!F89="","",'Quick Entry'!F89)</f>
        <v/>
      </c>
      <c r="I84" s="10"/>
      <c r="J84" s="10"/>
      <c r="K84" s="10"/>
      <c r="L84" s="10"/>
      <c r="M84" s="10"/>
      <c r="N84" s="15" t="str">
        <f t="shared" si="6"/>
        <v/>
      </c>
      <c r="O84" s="15" t="str">
        <f t="shared" si="7"/>
        <v/>
      </c>
      <c r="P84" s="15" t="str">
        <f>IF(O84="","",IF(O84&gt;=Settings!$B$5,"Moderate/severe","None/low"))</f>
        <v/>
      </c>
      <c r="Q84" s="10" t="str">
        <f>IF('Quick Entry'!G89="","",IF(OR('Quick Entry'!G89="Acute pain episode",'Quick Entry'!G89="Yes"),"Yes","No"))</f>
        <v/>
      </c>
      <c r="R84" s="10" t="str">
        <f>IF('Quick Entry'!H89="","",'Quick Entry'!H89)</f>
        <v/>
      </c>
      <c r="S84" s="10" t="str">
        <f>IF('Quick Entry'!I89="","",'Quick Entry'!I89)</f>
        <v/>
      </c>
      <c r="T84" s="10" t="str">
        <f>IF('Quick Entry'!J89="","",'Quick Entry'!J89)</f>
        <v/>
      </c>
      <c r="U84" s="10" t="str">
        <f>IF('Quick Entry'!K89="","",'Quick Entry'!K89)</f>
        <v/>
      </c>
      <c r="V84" s="10" t="str">
        <f>IF('Quick Entry'!M89="","",'Quick Entry'!M89)</f>
        <v/>
      </c>
      <c r="W84" s="10"/>
      <c r="X84" s="9" t="str">
        <f>IF('Quick Entry'!O89="","",'Quick Entry'!O89)</f>
        <v/>
      </c>
      <c r="Y84" s="9"/>
      <c r="Z84" s="15" t="str">
        <f t="shared" ca="1" si="8"/>
        <v/>
      </c>
      <c r="AA84" s="15" t="str">
        <f>IF(V84&lt;&gt;"Yes","Not needed",IF(Q84&lt;&gt;"Yes","Review per policy",IF(Z84&gt;Settings!$B$8,"Escalate review",IF(Z84&gt;Settings!$B$7,"Review due","Not needed"))))</f>
        <v>Not needed</v>
      </c>
      <c r="AB84" s="10"/>
      <c r="AC84" s="10" t="str">
        <f>IF('Quick Entry'!P89="","",'Quick Entry'!P89)</f>
        <v/>
      </c>
      <c r="AD84" s="15" t="str">
        <f>IF(AC84="","",IF(LEFT(AC84,1)*1&gt;=Settings!$B$9,"Sedation review",""))</f>
        <v/>
      </c>
      <c r="AE84" s="10"/>
      <c r="AF84" s="10"/>
      <c r="AG84" s="9"/>
      <c r="AH84" s="10" t="str">
        <f>IF('Quick Entry'!Q89="","",'Quick Entry'!Q89)</f>
        <v/>
      </c>
      <c r="AI84" s="10" t="str">
        <f>IF('Quick Entry'!S89="","",'Quick Entry'!S89)</f>
        <v/>
      </c>
      <c r="AJ84" s="15" t="str">
        <f t="shared" si="9"/>
        <v/>
      </c>
      <c r="AK84" s="10"/>
      <c r="AL84" s="10"/>
      <c r="AM84" s="29" t="str">
        <f>IF('Quick Entry'!T89="","",'Quick Entry'!T89)</f>
        <v/>
      </c>
    </row>
    <row r="85" spans="1:39">
      <c r="A85" s="15" t="str">
        <f t="shared" si="5"/>
        <v/>
      </c>
      <c r="B85" s="10" t="str">
        <f>IF('Quick Entry'!A90="","",'Quick Entry'!A90)</f>
        <v/>
      </c>
      <c r="C85" s="10" t="str">
        <f>IF('Quick Entry'!B90="","",'Quick Entry'!B90)</f>
        <v/>
      </c>
      <c r="D85" s="9" t="str">
        <f>IF('Quick Entry'!C90="","",'Quick Entry'!C90)</f>
        <v/>
      </c>
      <c r="E85" s="10"/>
      <c r="F85" s="10" t="str">
        <f>IF('Quick Entry'!D90="","",'Quick Entry'!D90)</f>
        <v/>
      </c>
      <c r="G85" s="10" t="str">
        <f>IF('Quick Entry'!E90="","",'Quick Entry'!E90)</f>
        <v/>
      </c>
      <c r="H85" s="10" t="str">
        <f>IF('Quick Entry'!F90="","",'Quick Entry'!F90)</f>
        <v/>
      </c>
      <c r="I85" s="10"/>
      <c r="J85" s="10"/>
      <c r="K85" s="10"/>
      <c r="L85" s="10"/>
      <c r="M85" s="10"/>
      <c r="N85" s="15" t="str">
        <f t="shared" si="6"/>
        <v/>
      </c>
      <c r="O85" s="15" t="str">
        <f t="shared" si="7"/>
        <v/>
      </c>
      <c r="P85" s="15" t="str">
        <f>IF(O85="","",IF(O85&gt;=Settings!$B$5,"Moderate/severe","None/low"))</f>
        <v/>
      </c>
      <c r="Q85" s="10" t="str">
        <f>IF('Quick Entry'!G90="","",IF(OR('Quick Entry'!G90="Acute pain episode",'Quick Entry'!G90="Yes"),"Yes","No"))</f>
        <v/>
      </c>
      <c r="R85" s="10" t="str">
        <f>IF('Quick Entry'!H90="","",'Quick Entry'!H90)</f>
        <v/>
      </c>
      <c r="S85" s="10" t="str">
        <f>IF('Quick Entry'!I90="","",'Quick Entry'!I90)</f>
        <v/>
      </c>
      <c r="T85" s="10" t="str">
        <f>IF('Quick Entry'!J90="","",'Quick Entry'!J90)</f>
        <v/>
      </c>
      <c r="U85" s="10" t="str">
        <f>IF('Quick Entry'!K90="","",'Quick Entry'!K90)</f>
        <v/>
      </c>
      <c r="V85" s="10" t="str">
        <f>IF('Quick Entry'!M90="","",'Quick Entry'!M90)</f>
        <v/>
      </c>
      <c r="W85" s="10"/>
      <c r="X85" s="9" t="str">
        <f>IF('Quick Entry'!O90="","",'Quick Entry'!O90)</f>
        <v/>
      </c>
      <c r="Y85" s="9"/>
      <c r="Z85" s="15" t="str">
        <f t="shared" ca="1" si="8"/>
        <v/>
      </c>
      <c r="AA85" s="15" t="str">
        <f>IF(V85&lt;&gt;"Yes","Not needed",IF(Q85&lt;&gt;"Yes","Review per policy",IF(Z85&gt;Settings!$B$8,"Escalate review",IF(Z85&gt;Settings!$B$7,"Review due","Not needed"))))</f>
        <v>Not needed</v>
      </c>
      <c r="AB85" s="10"/>
      <c r="AC85" s="10" t="str">
        <f>IF('Quick Entry'!P90="","",'Quick Entry'!P90)</f>
        <v/>
      </c>
      <c r="AD85" s="15" t="str">
        <f>IF(AC85="","",IF(LEFT(AC85,1)*1&gt;=Settings!$B$9,"Sedation review",""))</f>
        <v/>
      </c>
      <c r="AE85" s="10"/>
      <c r="AF85" s="10"/>
      <c r="AG85" s="9"/>
      <c r="AH85" s="10" t="str">
        <f>IF('Quick Entry'!Q90="","",'Quick Entry'!Q90)</f>
        <v/>
      </c>
      <c r="AI85" s="10" t="str">
        <f>IF('Quick Entry'!S90="","",'Quick Entry'!S90)</f>
        <v/>
      </c>
      <c r="AJ85" s="15" t="str">
        <f t="shared" si="9"/>
        <v/>
      </c>
      <c r="AK85" s="10"/>
      <c r="AL85" s="10"/>
      <c r="AM85" s="29" t="str">
        <f>IF('Quick Entry'!T90="","",'Quick Entry'!T90)</f>
        <v/>
      </c>
    </row>
    <row r="86" spans="1:39">
      <c r="A86" s="15" t="str">
        <f t="shared" si="5"/>
        <v/>
      </c>
      <c r="B86" s="10" t="str">
        <f>IF('Quick Entry'!A91="","",'Quick Entry'!A91)</f>
        <v/>
      </c>
      <c r="C86" s="10" t="str">
        <f>IF('Quick Entry'!B91="","",'Quick Entry'!B91)</f>
        <v/>
      </c>
      <c r="D86" s="9" t="str">
        <f>IF('Quick Entry'!C91="","",'Quick Entry'!C91)</f>
        <v/>
      </c>
      <c r="E86" s="10"/>
      <c r="F86" s="10" t="str">
        <f>IF('Quick Entry'!D91="","",'Quick Entry'!D91)</f>
        <v/>
      </c>
      <c r="G86" s="10" t="str">
        <f>IF('Quick Entry'!E91="","",'Quick Entry'!E91)</f>
        <v/>
      </c>
      <c r="H86" s="10" t="str">
        <f>IF('Quick Entry'!F91="","",'Quick Entry'!F91)</f>
        <v/>
      </c>
      <c r="I86" s="10"/>
      <c r="J86" s="10"/>
      <c r="K86" s="10"/>
      <c r="L86" s="10"/>
      <c r="M86" s="10"/>
      <c r="N86" s="15" t="str">
        <f t="shared" si="6"/>
        <v/>
      </c>
      <c r="O86" s="15" t="str">
        <f t="shared" si="7"/>
        <v/>
      </c>
      <c r="P86" s="15" t="str">
        <f>IF(O86="","",IF(O86&gt;=Settings!$B$5,"Moderate/severe","None/low"))</f>
        <v/>
      </c>
      <c r="Q86" s="10" t="str">
        <f>IF('Quick Entry'!G91="","",IF(OR('Quick Entry'!G91="Acute pain episode",'Quick Entry'!G91="Yes"),"Yes","No"))</f>
        <v/>
      </c>
      <c r="R86" s="10" t="str">
        <f>IF('Quick Entry'!H91="","",'Quick Entry'!H91)</f>
        <v/>
      </c>
      <c r="S86" s="10" t="str">
        <f>IF('Quick Entry'!I91="","",'Quick Entry'!I91)</f>
        <v/>
      </c>
      <c r="T86" s="10" t="str">
        <f>IF('Quick Entry'!J91="","",'Quick Entry'!J91)</f>
        <v/>
      </c>
      <c r="U86" s="10" t="str">
        <f>IF('Quick Entry'!K91="","",'Quick Entry'!K91)</f>
        <v/>
      </c>
      <c r="V86" s="10" t="str">
        <f>IF('Quick Entry'!M91="","",'Quick Entry'!M91)</f>
        <v/>
      </c>
      <c r="W86" s="10"/>
      <c r="X86" s="9" t="str">
        <f>IF('Quick Entry'!O91="","",'Quick Entry'!O91)</f>
        <v/>
      </c>
      <c r="Y86" s="9"/>
      <c r="Z86" s="15" t="str">
        <f t="shared" ca="1" si="8"/>
        <v/>
      </c>
      <c r="AA86" s="15" t="str">
        <f>IF(V86&lt;&gt;"Yes","Not needed",IF(Q86&lt;&gt;"Yes","Review per policy",IF(Z86&gt;Settings!$B$8,"Escalate review",IF(Z86&gt;Settings!$B$7,"Review due","Not needed"))))</f>
        <v>Not needed</v>
      </c>
      <c r="AB86" s="10"/>
      <c r="AC86" s="10" t="str">
        <f>IF('Quick Entry'!P91="","",'Quick Entry'!P91)</f>
        <v/>
      </c>
      <c r="AD86" s="15" t="str">
        <f>IF(AC86="","",IF(LEFT(AC86,1)*1&gt;=Settings!$B$9,"Sedation review",""))</f>
        <v/>
      </c>
      <c r="AE86" s="10"/>
      <c r="AF86" s="10"/>
      <c r="AG86" s="9"/>
      <c r="AH86" s="10" t="str">
        <f>IF('Quick Entry'!Q91="","",'Quick Entry'!Q91)</f>
        <v/>
      </c>
      <c r="AI86" s="10" t="str">
        <f>IF('Quick Entry'!S91="","",'Quick Entry'!S91)</f>
        <v/>
      </c>
      <c r="AJ86" s="15" t="str">
        <f t="shared" si="9"/>
        <v/>
      </c>
      <c r="AK86" s="10"/>
      <c r="AL86" s="10"/>
      <c r="AM86" s="29" t="str">
        <f>IF('Quick Entry'!T91="","",'Quick Entry'!T91)</f>
        <v/>
      </c>
    </row>
    <row r="87" spans="1:39">
      <c r="A87" s="15" t="str">
        <f t="shared" si="5"/>
        <v/>
      </c>
      <c r="B87" s="10" t="str">
        <f>IF('Quick Entry'!A92="","",'Quick Entry'!A92)</f>
        <v/>
      </c>
      <c r="C87" s="10" t="str">
        <f>IF('Quick Entry'!B92="","",'Quick Entry'!B92)</f>
        <v/>
      </c>
      <c r="D87" s="9" t="str">
        <f>IF('Quick Entry'!C92="","",'Quick Entry'!C92)</f>
        <v/>
      </c>
      <c r="E87" s="10"/>
      <c r="F87" s="10" t="str">
        <f>IF('Quick Entry'!D92="","",'Quick Entry'!D92)</f>
        <v/>
      </c>
      <c r="G87" s="10" t="str">
        <f>IF('Quick Entry'!E92="","",'Quick Entry'!E92)</f>
        <v/>
      </c>
      <c r="H87" s="10" t="str">
        <f>IF('Quick Entry'!F92="","",'Quick Entry'!F92)</f>
        <v/>
      </c>
      <c r="I87" s="10"/>
      <c r="J87" s="10"/>
      <c r="K87" s="10"/>
      <c r="L87" s="10"/>
      <c r="M87" s="10"/>
      <c r="N87" s="15" t="str">
        <f t="shared" si="6"/>
        <v/>
      </c>
      <c r="O87" s="15" t="str">
        <f t="shared" si="7"/>
        <v/>
      </c>
      <c r="P87" s="15" t="str">
        <f>IF(O87="","",IF(O87&gt;=Settings!$B$5,"Moderate/severe","None/low"))</f>
        <v/>
      </c>
      <c r="Q87" s="10" t="str">
        <f>IF('Quick Entry'!G92="","",IF(OR('Quick Entry'!G92="Acute pain episode",'Quick Entry'!G92="Yes"),"Yes","No"))</f>
        <v/>
      </c>
      <c r="R87" s="10" t="str">
        <f>IF('Quick Entry'!H92="","",'Quick Entry'!H92)</f>
        <v/>
      </c>
      <c r="S87" s="10" t="str">
        <f>IF('Quick Entry'!I92="","",'Quick Entry'!I92)</f>
        <v/>
      </c>
      <c r="T87" s="10" t="str">
        <f>IF('Quick Entry'!J92="","",'Quick Entry'!J92)</f>
        <v/>
      </c>
      <c r="U87" s="10" t="str">
        <f>IF('Quick Entry'!K92="","",'Quick Entry'!K92)</f>
        <v/>
      </c>
      <c r="V87" s="10" t="str">
        <f>IF('Quick Entry'!M92="","",'Quick Entry'!M92)</f>
        <v/>
      </c>
      <c r="W87" s="10"/>
      <c r="X87" s="9" t="str">
        <f>IF('Quick Entry'!O92="","",'Quick Entry'!O92)</f>
        <v/>
      </c>
      <c r="Y87" s="9"/>
      <c r="Z87" s="15" t="str">
        <f t="shared" ca="1" si="8"/>
        <v/>
      </c>
      <c r="AA87" s="15" t="str">
        <f>IF(V87&lt;&gt;"Yes","Not needed",IF(Q87&lt;&gt;"Yes","Review per policy",IF(Z87&gt;Settings!$B$8,"Escalate review",IF(Z87&gt;Settings!$B$7,"Review due","Not needed"))))</f>
        <v>Not needed</v>
      </c>
      <c r="AB87" s="10"/>
      <c r="AC87" s="10" t="str">
        <f>IF('Quick Entry'!P92="","",'Quick Entry'!P92)</f>
        <v/>
      </c>
      <c r="AD87" s="15" t="str">
        <f>IF(AC87="","",IF(LEFT(AC87,1)*1&gt;=Settings!$B$9,"Sedation review",""))</f>
        <v/>
      </c>
      <c r="AE87" s="10"/>
      <c r="AF87" s="10"/>
      <c r="AG87" s="9"/>
      <c r="AH87" s="10" t="str">
        <f>IF('Quick Entry'!Q92="","",'Quick Entry'!Q92)</f>
        <v/>
      </c>
      <c r="AI87" s="10" t="str">
        <f>IF('Quick Entry'!S92="","",'Quick Entry'!S92)</f>
        <v/>
      </c>
      <c r="AJ87" s="15" t="str">
        <f t="shared" si="9"/>
        <v/>
      </c>
      <c r="AK87" s="10"/>
      <c r="AL87" s="10"/>
      <c r="AM87" s="29" t="str">
        <f>IF('Quick Entry'!T92="","",'Quick Entry'!T92)</f>
        <v/>
      </c>
    </row>
    <row r="88" spans="1:39">
      <c r="A88" s="15" t="str">
        <f t="shared" si="5"/>
        <v/>
      </c>
      <c r="B88" s="10" t="str">
        <f>IF('Quick Entry'!A93="","",'Quick Entry'!A93)</f>
        <v/>
      </c>
      <c r="C88" s="10" t="str">
        <f>IF('Quick Entry'!B93="","",'Quick Entry'!B93)</f>
        <v/>
      </c>
      <c r="D88" s="9" t="str">
        <f>IF('Quick Entry'!C93="","",'Quick Entry'!C93)</f>
        <v/>
      </c>
      <c r="E88" s="10"/>
      <c r="F88" s="10" t="str">
        <f>IF('Quick Entry'!D93="","",'Quick Entry'!D93)</f>
        <v/>
      </c>
      <c r="G88" s="10" t="str">
        <f>IF('Quick Entry'!E93="","",'Quick Entry'!E93)</f>
        <v/>
      </c>
      <c r="H88" s="10" t="str">
        <f>IF('Quick Entry'!F93="","",'Quick Entry'!F93)</f>
        <v/>
      </c>
      <c r="I88" s="10"/>
      <c r="J88" s="10"/>
      <c r="K88" s="10"/>
      <c r="L88" s="10"/>
      <c r="M88" s="10"/>
      <c r="N88" s="15" t="str">
        <f t="shared" si="6"/>
        <v/>
      </c>
      <c r="O88" s="15" t="str">
        <f t="shared" si="7"/>
        <v/>
      </c>
      <c r="P88" s="15" t="str">
        <f>IF(O88="","",IF(O88&gt;=Settings!$B$5,"Moderate/severe","None/low"))</f>
        <v/>
      </c>
      <c r="Q88" s="10" t="str">
        <f>IF('Quick Entry'!G93="","",IF(OR('Quick Entry'!G93="Acute pain episode",'Quick Entry'!G93="Yes"),"Yes","No"))</f>
        <v/>
      </c>
      <c r="R88" s="10" t="str">
        <f>IF('Quick Entry'!H93="","",'Quick Entry'!H93)</f>
        <v/>
      </c>
      <c r="S88" s="10" t="str">
        <f>IF('Quick Entry'!I93="","",'Quick Entry'!I93)</f>
        <v/>
      </c>
      <c r="T88" s="10" t="str">
        <f>IF('Quick Entry'!J93="","",'Quick Entry'!J93)</f>
        <v/>
      </c>
      <c r="U88" s="10" t="str">
        <f>IF('Quick Entry'!K93="","",'Quick Entry'!K93)</f>
        <v/>
      </c>
      <c r="V88" s="10" t="str">
        <f>IF('Quick Entry'!M93="","",'Quick Entry'!M93)</f>
        <v/>
      </c>
      <c r="W88" s="10"/>
      <c r="X88" s="9" t="str">
        <f>IF('Quick Entry'!O93="","",'Quick Entry'!O93)</f>
        <v/>
      </c>
      <c r="Y88" s="9"/>
      <c r="Z88" s="15" t="str">
        <f t="shared" ca="1" si="8"/>
        <v/>
      </c>
      <c r="AA88" s="15" t="str">
        <f>IF(V88&lt;&gt;"Yes","Not needed",IF(Q88&lt;&gt;"Yes","Review per policy",IF(Z88&gt;Settings!$B$8,"Escalate review",IF(Z88&gt;Settings!$B$7,"Review due","Not needed"))))</f>
        <v>Not needed</v>
      </c>
      <c r="AB88" s="10"/>
      <c r="AC88" s="10" t="str">
        <f>IF('Quick Entry'!P93="","",'Quick Entry'!P93)</f>
        <v/>
      </c>
      <c r="AD88" s="15" t="str">
        <f>IF(AC88="","",IF(LEFT(AC88,1)*1&gt;=Settings!$B$9,"Sedation review",""))</f>
        <v/>
      </c>
      <c r="AE88" s="10"/>
      <c r="AF88" s="10"/>
      <c r="AG88" s="9"/>
      <c r="AH88" s="10" t="str">
        <f>IF('Quick Entry'!Q93="","",'Quick Entry'!Q93)</f>
        <v/>
      </c>
      <c r="AI88" s="10" t="str">
        <f>IF('Quick Entry'!S93="","",'Quick Entry'!S93)</f>
        <v/>
      </c>
      <c r="AJ88" s="15" t="str">
        <f t="shared" si="9"/>
        <v/>
      </c>
      <c r="AK88" s="10"/>
      <c r="AL88" s="10"/>
      <c r="AM88" s="29" t="str">
        <f>IF('Quick Entry'!T93="","",'Quick Entry'!T93)</f>
        <v/>
      </c>
    </row>
    <row r="89" spans="1:39">
      <c r="A89" s="15" t="str">
        <f t="shared" si="5"/>
        <v/>
      </c>
      <c r="B89" s="10" t="str">
        <f>IF('Quick Entry'!A94="","",'Quick Entry'!A94)</f>
        <v/>
      </c>
      <c r="C89" s="10" t="str">
        <f>IF('Quick Entry'!B94="","",'Quick Entry'!B94)</f>
        <v/>
      </c>
      <c r="D89" s="9" t="str">
        <f>IF('Quick Entry'!C94="","",'Quick Entry'!C94)</f>
        <v/>
      </c>
      <c r="E89" s="10"/>
      <c r="F89" s="10" t="str">
        <f>IF('Quick Entry'!D94="","",'Quick Entry'!D94)</f>
        <v/>
      </c>
      <c r="G89" s="10" t="str">
        <f>IF('Quick Entry'!E94="","",'Quick Entry'!E94)</f>
        <v/>
      </c>
      <c r="H89" s="10" t="str">
        <f>IF('Quick Entry'!F94="","",'Quick Entry'!F94)</f>
        <v/>
      </c>
      <c r="I89" s="10"/>
      <c r="J89" s="10"/>
      <c r="K89" s="10"/>
      <c r="L89" s="10"/>
      <c r="M89" s="10"/>
      <c r="N89" s="15" t="str">
        <f t="shared" si="6"/>
        <v/>
      </c>
      <c r="O89" s="15" t="str">
        <f t="shared" si="7"/>
        <v/>
      </c>
      <c r="P89" s="15" t="str">
        <f>IF(O89="","",IF(O89&gt;=Settings!$B$5,"Moderate/severe","None/low"))</f>
        <v/>
      </c>
      <c r="Q89" s="10" t="str">
        <f>IF('Quick Entry'!G94="","",IF(OR('Quick Entry'!G94="Acute pain episode",'Quick Entry'!G94="Yes"),"Yes","No"))</f>
        <v/>
      </c>
      <c r="R89" s="10" t="str">
        <f>IF('Quick Entry'!H94="","",'Quick Entry'!H94)</f>
        <v/>
      </c>
      <c r="S89" s="10" t="str">
        <f>IF('Quick Entry'!I94="","",'Quick Entry'!I94)</f>
        <v/>
      </c>
      <c r="T89" s="10" t="str">
        <f>IF('Quick Entry'!J94="","",'Quick Entry'!J94)</f>
        <v/>
      </c>
      <c r="U89" s="10" t="str">
        <f>IF('Quick Entry'!K94="","",'Quick Entry'!K94)</f>
        <v/>
      </c>
      <c r="V89" s="10" t="str">
        <f>IF('Quick Entry'!M94="","",'Quick Entry'!M94)</f>
        <v/>
      </c>
      <c r="W89" s="10"/>
      <c r="X89" s="9" t="str">
        <f>IF('Quick Entry'!O94="","",'Quick Entry'!O94)</f>
        <v/>
      </c>
      <c r="Y89" s="9"/>
      <c r="Z89" s="15" t="str">
        <f t="shared" ca="1" si="8"/>
        <v/>
      </c>
      <c r="AA89" s="15" t="str">
        <f>IF(V89&lt;&gt;"Yes","Not needed",IF(Q89&lt;&gt;"Yes","Review per policy",IF(Z89&gt;Settings!$B$8,"Escalate review",IF(Z89&gt;Settings!$B$7,"Review due","Not needed"))))</f>
        <v>Not needed</v>
      </c>
      <c r="AB89" s="10"/>
      <c r="AC89" s="10" t="str">
        <f>IF('Quick Entry'!P94="","",'Quick Entry'!P94)</f>
        <v/>
      </c>
      <c r="AD89" s="15" t="str">
        <f>IF(AC89="","",IF(LEFT(AC89,1)*1&gt;=Settings!$B$9,"Sedation review",""))</f>
        <v/>
      </c>
      <c r="AE89" s="10"/>
      <c r="AF89" s="10"/>
      <c r="AG89" s="9"/>
      <c r="AH89" s="10" t="str">
        <f>IF('Quick Entry'!Q94="","",'Quick Entry'!Q94)</f>
        <v/>
      </c>
      <c r="AI89" s="10" t="str">
        <f>IF('Quick Entry'!S94="","",'Quick Entry'!S94)</f>
        <v/>
      </c>
      <c r="AJ89" s="15" t="str">
        <f t="shared" si="9"/>
        <v/>
      </c>
      <c r="AK89" s="10"/>
      <c r="AL89" s="10"/>
      <c r="AM89" s="29" t="str">
        <f>IF('Quick Entry'!T94="","",'Quick Entry'!T94)</f>
        <v/>
      </c>
    </row>
    <row r="90" spans="1:39">
      <c r="A90" s="15" t="str">
        <f t="shared" si="5"/>
        <v/>
      </c>
      <c r="B90" s="10" t="str">
        <f>IF('Quick Entry'!A95="","",'Quick Entry'!A95)</f>
        <v/>
      </c>
      <c r="C90" s="10" t="str">
        <f>IF('Quick Entry'!B95="","",'Quick Entry'!B95)</f>
        <v/>
      </c>
      <c r="D90" s="9" t="str">
        <f>IF('Quick Entry'!C95="","",'Quick Entry'!C95)</f>
        <v/>
      </c>
      <c r="E90" s="10"/>
      <c r="F90" s="10" t="str">
        <f>IF('Quick Entry'!D95="","",'Quick Entry'!D95)</f>
        <v/>
      </c>
      <c r="G90" s="10" t="str">
        <f>IF('Quick Entry'!E95="","",'Quick Entry'!E95)</f>
        <v/>
      </c>
      <c r="H90" s="10" t="str">
        <f>IF('Quick Entry'!F95="","",'Quick Entry'!F95)</f>
        <v/>
      </c>
      <c r="I90" s="10"/>
      <c r="J90" s="10"/>
      <c r="K90" s="10"/>
      <c r="L90" s="10"/>
      <c r="M90" s="10"/>
      <c r="N90" s="15" t="str">
        <f t="shared" si="6"/>
        <v/>
      </c>
      <c r="O90" s="15" t="str">
        <f t="shared" si="7"/>
        <v/>
      </c>
      <c r="P90" s="15" t="str">
        <f>IF(O90="","",IF(O90&gt;=Settings!$B$5,"Moderate/severe","None/low"))</f>
        <v/>
      </c>
      <c r="Q90" s="10" t="str">
        <f>IF('Quick Entry'!G95="","",IF(OR('Quick Entry'!G95="Acute pain episode",'Quick Entry'!G95="Yes"),"Yes","No"))</f>
        <v/>
      </c>
      <c r="R90" s="10" t="str">
        <f>IF('Quick Entry'!H95="","",'Quick Entry'!H95)</f>
        <v/>
      </c>
      <c r="S90" s="10" t="str">
        <f>IF('Quick Entry'!I95="","",'Quick Entry'!I95)</f>
        <v/>
      </c>
      <c r="T90" s="10" t="str">
        <f>IF('Quick Entry'!J95="","",'Quick Entry'!J95)</f>
        <v/>
      </c>
      <c r="U90" s="10" t="str">
        <f>IF('Quick Entry'!K95="","",'Quick Entry'!K95)</f>
        <v/>
      </c>
      <c r="V90" s="10" t="str">
        <f>IF('Quick Entry'!M95="","",'Quick Entry'!M95)</f>
        <v/>
      </c>
      <c r="W90" s="10"/>
      <c r="X90" s="9" t="str">
        <f>IF('Quick Entry'!O95="","",'Quick Entry'!O95)</f>
        <v/>
      </c>
      <c r="Y90" s="9"/>
      <c r="Z90" s="15" t="str">
        <f t="shared" ca="1" si="8"/>
        <v/>
      </c>
      <c r="AA90" s="15" t="str">
        <f>IF(V90&lt;&gt;"Yes","Not needed",IF(Q90&lt;&gt;"Yes","Review per policy",IF(Z90&gt;Settings!$B$8,"Escalate review",IF(Z90&gt;Settings!$B$7,"Review due","Not needed"))))</f>
        <v>Not needed</v>
      </c>
      <c r="AB90" s="10"/>
      <c r="AC90" s="10" t="str">
        <f>IF('Quick Entry'!P95="","",'Quick Entry'!P95)</f>
        <v/>
      </c>
      <c r="AD90" s="15" t="str">
        <f>IF(AC90="","",IF(LEFT(AC90,1)*1&gt;=Settings!$B$9,"Sedation review",""))</f>
        <v/>
      </c>
      <c r="AE90" s="10"/>
      <c r="AF90" s="10"/>
      <c r="AG90" s="9"/>
      <c r="AH90" s="10" t="str">
        <f>IF('Quick Entry'!Q95="","",'Quick Entry'!Q95)</f>
        <v/>
      </c>
      <c r="AI90" s="10" t="str">
        <f>IF('Quick Entry'!S95="","",'Quick Entry'!S95)</f>
        <v/>
      </c>
      <c r="AJ90" s="15" t="str">
        <f t="shared" si="9"/>
        <v/>
      </c>
      <c r="AK90" s="10"/>
      <c r="AL90" s="10"/>
      <c r="AM90" s="29" t="str">
        <f>IF('Quick Entry'!T95="","",'Quick Entry'!T95)</f>
        <v/>
      </c>
    </row>
    <row r="91" spans="1:39">
      <c r="A91" s="15" t="str">
        <f t="shared" si="5"/>
        <v/>
      </c>
      <c r="B91" s="10" t="str">
        <f>IF('Quick Entry'!A96="","",'Quick Entry'!A96)</f>
        <v/>
      </c>
      <c r="C91" s="10" t="str">
        <f>IF('Quick Entry'!B96="","",'Quick Entry'!B96)</f>
        <v/>
      </c>
      <c r="D91" s="9" t="str">
        <f>IF('Quick Entry'!C96="","",'Quick Entry'!C96)</f>
        <v/>
      </c>
      <c r="E91" s="10"/>
      <c r="F91" s="10" t="str">
        <f>IF('Quick Entry'!D96="","",'Quick Entry'!D96)</f>
        <v/>
      </c>
      <c r="G91" s="10" t="str">
        <f>IF('Quick Entry'!E96="","",'Quick Entry'!E96)</f>
        <v/>
      </c>
      <c r="H91" s="10" t="str">
        <f>IF('Quick Entry'!F96="","",'Quick Entry'!F96)</f>
        <v/>
      </c>
      <c r="I91" s="10"/>
      <c r="J91" s="10"/>
      <c r="K91" s="10"/>
      <c r="L91" s="10"/>
      <c r="M91" s="10"/>
      <c r="N91" s="15" t="str">
        <f t="shared" si="6"/>
        <v/>
      </c>
      <c r="O91" s="15" t="str">
        <f t="shared" si="7"/>
        <v/>
      </c>
      <c r="P91" s="15" t="str">
        <f>IF(O91="","",IF(O91&gt;=Settings!$B$5,"Moderate/severe","None/low"))</f>
        <v/>
      </c>
      <c r="Q91" s="10" t="str">
        <f>IF('Quick Entry'!G96="","",IF(OR('Quick Entry'!G96="Acute pain episode",'Quick Entry'!G96="Yes"),"Yes","No"))</f>
        <v/>
      </c>
      <c r="R91" s="10" t="str">
        <f>IF('Quick Entry'!H96="","",'Quick Entry'!H96)</f>
        <v/>
      </c>
      <c r="S91" s="10" t="str">
        <f>IF('Quick Entry'!I96="","",'Quick Entry'!I96)</f>
        <v/>
      </c>
      <c r="T91" s="10" t="str">
        <f>IF('Quick Entry'!J96="","",'Quick Entry'!J96)</f>
        <v/>
      </c>
      <c r="U91" s="10" t="str">
        <f>IF('Quick Entry'!K96="","",'Quick Entry'!K96)</f>
        <v/>
      </c>
      <c r="V91" s="10" t="str">
        <f>IF('Quick Entry'!M96="","",'Quick Entry'!M96)</f>
        <v/>
      </c>
      <c r="W91" s="10"/>
      <c r="X91" s="9" t="str">
        <f>IF('Quick Entry'!O96="","",'Quick Entry'!O96)</f>
        <v/>
      </c>
      <c r="Y91" s="9"/>
      <c r="Z91" s="15" t="str">
        <f t="shared" ca="1" si="8"/>
        <v/>
      </c>
      <c r="AA91" s="15" t="str">
        <f>IF(V91&lt;&gt;"Yes","Not needed",IF(Q91&lt;&gt;"Yes","Review per policy",IF(Z91&gt;Settings!$B$8,"Escalate review",IF(Z91&gt;Settings!$B$7,"Review due","Not needed"))))</f>
        <v>Not needed</v>
      </c>
      <c r="AB91" s="10"/>
      <c r="AC91" s="10" t="str">
        <f>IF('Quick Entry'!P96="","",'Quick Entry'!P96)</f>
        <v/>
      </c>
      <c r="AD91" s="15" t="str">
        <f>IF(AC91="","",IF(LEFT(AC91,1)*1&gt;=Settings!$B$9,"Sedation review",""))</f>
        <v/>
      </c>
      <c r="AE91" s="10"/>
      <c r="AF91" s="10"/>
      <c r="AG91" s="9"/>
      <c r="AH91" s="10" t="str">
        <f>IF('Quick Entry'!Q96="","",'Quick Entry'!Q96)</f>
        <v/>
      </c>
      <c r="AI91" s="10" t="str">
        <f>IF('Quick Entry'!S96="","",'Quick Entry'!S96)</f>
        <v/>
      </c>
      <c r="AJ91" s="15" t="str">
        <f t="shared" si="9"/>
        <v/>
      </c>
      <c r="AK91" s="10"/>
      <c r="AL91" s="10"/>
      <c r="AM91" s="29" t="str">
        <f>IF('Quick Entry'!T96="","",'Quick Entry'!T96)</f>
        <v/>
      </c>
    </row>
    <row r="92" spans="1:39">
      <c r="A92" s="15" t="str">
        <f t="shared" si="5"/>
        <v/>
      </c>
      <c r="B92" s="10" t="str">
        <f>IF('Quick Entry'!A97="","",'Quick Entry'!A97)</f>
        <v/>
      </c>
      <c r="C92" s="10" t="str">
        <f>IF('Quick Entry'!B97="","",'Quick Entry'!B97)</f>
        <v/>
      </c>
      <c r="D92" s="9" t="str">
        <f>IF('Quick Entry'!C97="","",'Quick Entry'!C97)</f>
        <v/>
      </c>
      <c r="E92" s="10"/>
      <c r="F92" s="10" t="str">
        <f>IF('Quick Entry'!D97="","",'Quick Entry'!D97)</f>
        <v/>
      </c>
      <c r="G92" s="10" t="str">
        <f>IF('Quick Entry'!E97="","",'Quick Entry'!E97)</f>
        <v/>
      </c>
      <c r="H92" s="10" t="str">
        <f>IF('Quick Entry'!F97="","",'Quick Entry'!F97)</f>
        <v/>
      </c>
      <c r="I92" s="10"/>
      <c r="J92" s="10"/>
      <c r="K92" s="10"/>
      <c r="L92" s="10"/>
      <c r="M92" s="10"/>
      <c r="N92" s="15" t="str">
        <f t="shared" si="6"/>
        <v/>
      </c>
      <c r="O92" s="15" t="str">
        <f t="shared" si="7"/>
        <v/>
      </c>
      <c r="P92" s="15" t="str">
        <f>IF(O92="","",IF(O92&gt;=Settings!$B$5,"Moderate/severe","None/low"))</f>
        <v/>
      </c>
      <c r="Q92" s="10" t="str">
        <f>IF('Quick Entry'!G97="","",IF(OR('Quick Entry'!G97="Acute pain episode",'Quick Entry'!G97="Yes"),"Yes","No"))</f>
        <v/>
      </c>
      <c r="R92" s="10" t="str">
        <f>IF('Quick Entry'!H97="","",'Quick Entry'!H97)</f>
        <v/>
      </c>
      <c r="S92" s="10" t="str">
        <f>IF('Quick Entry'!I97="","",'Quick Entry'!I97)</f>
        <v/>
      </c>
      <c r="T92" s="10" t="str">
        <f>IF('Quick Entry'!J97="","",'Quick Entry'!J97)</f>
        <v/>
      </c>
      <c r="U92" s="10" t="str">
        <f>IF('Quick Entry'!K97="","",'Quick Entry'!K97)</f>
        <v/>
      </c>
      <c r="V92" s="10" t="str">
        <f>IF('Quick Entry'!M97="","",'Quick Entry'!M97)</f>
        <v/>
      </c>
      <c r="W92" s="10"/>
      <c r="X92" s="9" t="str">
        <f>IF('Quick Entry'!O97="","",'Quick Entry'!O97)</f>
        <v/>
      </c>
      <c r="Y92" s="9"/>
      <c r="Z92" s="15" t="str">
        <f t="shared" ca="1" si="8"/>
        <v/>
      </c>
      <c r="AA92" s="15" t="str">
        <f>IF(V92&lt;&gt;"Yes","Not needed",IF(Q92&lt;&gt;"Yes","Review per policy",IF(Z92&gt;Settings!$B$8,"Escalate review",IF(Z92&gt;Settings!$B$7,"Review due","Not needed"))))</f>
        <v>Not needed</v>
      </c>
      <c r="AB92" s="10"/>
      <c r="AC92" s="10" t="str">
        <f>IF('Quick Entry'!P97="","",'Quick Entry'!P97)</f>
        <v/>
      </c>
      <c r="AD92" s="15" t="str">
        <f>IF(AC92="","",IF(LEFT(AC92,1)*1&gt;=Settings!$B$9,"Sedation review",""))</f>
        <v/>
      </c>
      <c r="AE92" s="10"/>
      <c r="AF92" s="10"/>
      <c r="AG92" s="9"/>
      <c r="AH92" s="10" t="str">
        <f>IF('Quick Entry'!Q97="","",'Quick Entry'!Q97)</f>
        <v/>
      </c>
      <c r="AI92" s="10" t="str">
        <f>IF('Quick Entry'!S97="","",'Quick Entry'!S97)</f>
        <v/>
      </c>
      <c r="AJ92" s="15" t="str">
        <f t="shared" si="9"/>
        <v/>
      </c>
      <c r="AK92" s="10"/>
      <c r="AL92" s="10"/>
      <c r="AM92" s="29" t="str">
        <f>IF('Quick Entry'!T97="","",'Quick Entry'!T97)</f>
        <v/>
      </c>
    </row>
    <row r="93" spans="1:39">
      <c r="A93" s="15" t="str">
        <f t="shared" si="5"/>
        <v/>
      </c>
      <c r="B93" s="10" t="str">
        <f>IF('Quick Entry'!A98="","",'Quick Entry'!A98)</f>
        <v/>
      </c>
      <c r="C93" s="10" t="str">
        <f>IF('Quick Entry'!B98="","",'Quick Entry'!B98)</f>
        <v/>
      </c>
      <c r="D93" s="9" t="str">
        <f>IF('Quick Entry'!C98="","",'Quick Entry'!C98)</f>
        <v/>
      </c>
      <c r="E93" s="10"/>
      <c r="F93" s="10" t="str">
        <f>IF('Quick Entry'!D98="","",'Quick Entry'!D98)</f>
        <v/>
      </c>
      <c r="G93" s="10" t="str">
        <f>IF('Quick Entry'!E98="","",'Quick Entry'!E98)</f>
        <v/>
      </c>
      <c r="H93" s="10" t="str">
        <f>IF('Quick Entry'!F98="","",'Quick Entry'!F98)</f>
        <v/>
      </c>
      <c r="I93" s="10"/>
      <c r="J93" s="10"/>
      <c r="K93" s="10"/>
      <c r="L93" s="10"/>
      <c r="M93" s="10"/>
      <c r="N93" s="15" t="str">
        <f t="shared" si="6"/>
        <v/>
      </c>
      <c r="O93" s="15" t="str">
        <f t="shared" si="7"/>
        <v/>
      </c>
      <c r="P93" s="15" t="str">
        <f>IF(O93="","",IF(O93&gt;=Settings!$B$5,"Moderate/severe","None/low"))</f>
        <v/>
      </c>
      <c r="Q93" s="10" t="str">
        <f>IF('Quick Entry'!G98="","",IF(OR('Quick Entry'!G98="Acute pain episode",'Quick Entry'!G98="Yes"),"Yes","No"))</f>
        <v/>
      </c>
      <c r="R93" s="10" t="str">
        <f>IF('Quick Entry'!H98="","",'Quick Entry'!H98)</f>
        <v/>
      </c>
      <c r="S93" s="10" t="str">
        <f>IF('Quick Entry'!I98="","",'Quick Entry'!I98)</f>
        <v/>
      </c>
      <c r="T93" s="10" t="str">
        <f>IF('Quick Entry'!J98="","",'Quick Entry'!J98)</f>
        <v/>
      </c>
      <c r="U93" s="10" t="str">
        <f>IF('Quick Entry'!K98="","",'Quick Entry'!K98)</f>
        <v/>
      </c>
      <c r="V93" s="10" t="str">
        <f>IF('Quick Entry'!M98="","",'Quick Entry'!M98)</f>
        <v/>
      </c>
      <c r="W93" s="10"/>
      <c r="X93" s="9" t="str">
        <f>IF('Quick Entry'!O98="","",'Quick Entry'!O98)</f>
        <v/>
      </c>
      <c r="Y93" s="9"/>
      <c r="Z93" s="15" t="str">
        <f t="shared" ca="1" si="8"/>
        <v/>
      </c>
      <c r="AA93" s="15" t="str">
        <f>IF(V93&lt;&gt;"Yes","Not needed",IF(Q93&lt;&gt;"Yes","Review per policy",IF(Z93&gt;Settings!$B$8,"Escalate review",IF(Z93&gt;Settings!$B$7,"Review due","Not needed"))))</f>
        <v>Not needed</v>
      </c>
      <c r="AB93" s="10"/>
      <c r="AC93" s="10" t="str">
        <f>IF('Quick Entry'!P98="","",'Quick Entry'!P98)</f>
        <v/>
      </c>
      <c r="AD93" s="15" t="str">
        <f>IF(AC93="","",IF(LEFT(AC93,1)*1&gt;=Settings!$B$9,"Sedation review",""))</f>
        <v/>
      </c>
      <c r="AE93" s="10"/>
      <c r="AF93" s="10"/>
      <c r="AG93" s="9"/>
      <c r="AH93" s="10" t="str">
        <f>IF('Quick Entry'!Q98="","",'Quick Entry'!Q98)</f>
        <v/>
      </c>
      <c r="AI93" s="10" t="str">
        <f>IF('Quick Entry'!S98="","",'Quick Entry'!S98)</f>
        <v/>
      </c>
      <c r="AJ93" s="15" t="str">
        <f t="shared" si="9"/>
        <v/>
      </c>
      <c r="AK93" s="10"/>
      <c r="AL93" s="10"/>
      <c r="AM93" s="29" t="str">
        <f>IF('Quick Entry'!T98="","",'Quick Entry'!T98)</f>
        <v/>
      </c>
    </row>
    <row r="94" spans="1:39">
      <c r="A94" s="15" t="str">
        <f t="shared" si="5"/>
        <v/>
      </c>
      <c r="B94" s="10" t="str">
        <f>IF('Quick Entry'!A99="","",'Quick Entry'!A99)</f>
        <v/>
      </c>
      <c r="C94" s="10" t="str">
        <f>IF('Quick Entry'!B99="","",'Quick Entry'!B99)</f>
        <v/>
      </c>
      <c r="D94" s="9" t="str">
        <f>IF('Quick Entry'!C99="","",'Quick Entry'!C99)</f>
        <v/>
      </c>
      <c r="E94" s="10"/>
      <c r="F94" s="10" t="str">
        <f>IF('Quick Entry'!D99="","",'Quick Entry'!D99)</f>
        <v/>
      </c>
      <c r="G94" s="10" t="str">
        <f>IF('Quick Entry'!E99="","",'Quick Entry'!E99)</f>
        <v/>
      </c>
      <c r="H94" s="10" t="str">
        <f>IF('Quick Entry'!F99="","",'Quick Entry'!F99)</f>
        <v/>
      </c>
      <c r="I94" s="10"/>
      <c r="J94" s="10"/>
      <c r="K94" s="10"/>
      <c r="L94" s="10"/>
      <c r="M94" s="10"/>
      <c r="N94" s="15" t="str">
        <f t="shared" si="6"/>
        <v/>
      </c>
      <c r="O94" s="15" t="str">
        <f t="shared" si="7"/>
        <v/>
      </c>
      <c r="P94" s="15" t="str">
        <f>IF(O94="","",IF(O94&gt;=Settings!$B$5,"Moderate/severe","None/low"))</f>
        <v/>
      </c>
      <c r="Q94" s="10" t="str">
        <f>IF('Quick Entry'!G99="","",IF(OR('Quick Entry'!G99="Acute pain episode",'Quick Entry'!G99="Yes"),"Yes","No"))</f>
        <v/>
      </c>
      <c r="R94" s="10" t="str">
        <f>IF('Quick Entry'!H99="","",'Quick Entry'!H99)</f>
        <v/>
      </c>
      <c r="S94" s="10" t="str">
        <f>IF('Quick Entry'!I99="","",'Quick Entry'!I99)</f>
        <v/>
      </c>
      <c r="T94" s="10" t="str">
        <f>IF('Quick Entry'!J99="","",'Quick Entry'!J99)</f>
        <v/>
      </c>
      <c r="U94" s="10" t="str">
        <f>IF('Quick Entry'!K99="","",'Quick Entry'!K99)</f>
        <v/>
      </c>
      <c r="V94" s="10" t="str">
        <f>IF('Quick Entry'!M99="","",'Quick Entry'!M99)</f>
        <v/>
      </c>
      <c r="W94" s="10"/>
      <c r="X94" s="9" t="str">
        <f>IF('Quick Entry'!O99="","",'Quick Entry'!O99)</f>
        <v/>
      </c>
      <c r="Y94" s="9"/>
      <c r="Z94" s="15" t="str">
        <f t="shared" ca="1" si="8"/>
        <v/>
      </c>
      <c r="AA94" s="15" t="str">
        <f>IF(V94&lt;&gt;"Yes","Not needed",IF(Q94&lt;&gt;"Yes","Review per policy",IF(Z94&gt;Settings!$B$8,"Escalate review",IF(Z94&gt;Settings!$B$7,"Review due","Not needed"))))</f>
        <v>Not needed</v>
      </c>
      <c r="AB94" s="10"/>
      <c r="AC94" s="10" t="str">
        <f>IF('Quick Entry'!P99="","",'Quick Entry'!P99)</f>
        <v/>
      </c>
      <c r="AD94" s="15" t="str">
        <f>IF(AC94="","",IF(LEFT(AC94,1)*1&gt;=Settings!$B$9,"Sedation review",""))</f>
        <v/>
      </c>
      <c r="AE94" s="10"/>
      <c r="AF94" s="10"/>
      <c r="AG94" s="9"/>
      <c r="AH94" s="10" t="str">
        <f>IF('Quick Entry'!Q99="","",'Quick Entry'!Q99)</f>
        <v/>
      </c>
      <c r="AI94" s="10" t="str">
        <f>IF('Quick Entry'!S99="","",'Quick Entry'!S99)</f>
        <v/>
      </c>
      <c r="AJ94" s="15" t="str">
        <f t="shared" si="9"/>
        <v/>
      </c>
      <c r="AK94" s="10"/>
      <c r="AL94" s="10"/>
      <c r="AM94" s="29" t="str">
        <f>IF('Quick Entry'!T99="","",'Quick Entry'!T99)</f>
        <v/>
      </c>
    </row>
    <row r="95" spans="1:39">
      <c r="A95" s="15" t="str">
        <f t="shared" si="5"/>
        <v/>
      </c>
      <c r="B95" s="10" t="str">
        <f>IF('Quick Entry'!A100="","",'Quick Entry'!A100)</f>
        <v/>
      </c>
      <c r="C95" s="10" t="str">
        <f>IF('Quick Entry'!B100="","",'Quick Entry'!B100)</f>
        <v/>
      </c>
      <c r="D95" s="9" t="str">
        <f>IF('Quick Entry'!C100="","",'Quick Entry'!C100)</f>
        <v/>
      </c>
      <c r="E95" s="10"/>
      <c r="F95" s="10" t="str">
        <f>IF('Quick Entry'!D100="","",'Quick Entry'!D100)</f>
        <v/>
      </c>
      <c r="G95" s="10" t="str">
        <f>IF('Quick Entry'!E100="","",'Quick Entry'!E100)</f>
        <v/>
      </c>
      <c r="H95" s="10" t="str">
        <f>IF('Quick Entry'!F100="","",'Quick Entry'!F100)</f>
        <v/>
      </c>
      <c r="I95" s="10"/>
      <c r="J95" s="10"/>
      <c r="K95" s="10"/>
      <c r="L95" s="10"/>
      <c r="M95" s="10"/>
      <c r="N95" s="15" t="str">
        <f t="shared" si="6"/>
        <v/>
      </c>
      <c r="O95" s="15" t="str">
        <f t="shared" si="7"/>
        <v/>
      </c>
      <c r="P95" s="15" t="str">
        <f>IF(O95="","",IF(O95&gt;=Settings!$B$5,"Moderate/severe","None/low"))</f>
        <v/>
      </c>
      <c r="Q95" s="10" t="str">
        <f>IF('Quick Entry'!G100="","",IF(OR('Quick Entry'!G100="Acute pain episode",'Quick Entry'!G100="Yes"),"Yes","No"))</f>
        <v/>
      </c>
      <c r="R95" s="10" t="str">
        <f>IF('Quick Entry'!H100="","",'Quick Entry'!H100)</f>
        <v/>
      </c>
      <c r="S95" s="10" t="str">
        <f>IF('Quick Entry'!I100="","",'Quick Entry'!I100)</f>
        <v/>
      </c>
      <c r="T95" s="10" t="str">
        <f>IF('Quick Entry'!J100="","",'Quick Entry'!J100)</f>
        <v/>
      </c>
      <c r="U95" s="10" t="str">
        <f>IF('Quick Entry'!K100="","",'Quick Entry'!K100)</f>
        <v/>
      </c>
      <c r="V95" s="10" t="str">
        <f>IF('Quick Entry'!M100="","",'Quick Entry'!M100)</f>
        <v/>
      </c>
      <c r="W95" s="10"/>
      <c r="X95" s="9" t="str">
        <f>IF('Quick Entry'!O100="","",'Quick Entry'!O100)</f>
        <v/>
      </c>
      <c r="Y95" s="9"/>
      <c r="Z95" s="15" t="str">
        <f t="shared" ca="1" si="8"/>
        <v/>
      </c>
      <c r="AA95" s="15" t="str">
        <f>IF(V95&lt;&gt;"Yes","Not needed",IF(Q95&lt;&gt;"Yes","Review per policy",IF(Z95&gt;Settings!$B$8,"Escalate review",IF(Z95&gt;Settings!$B$7,"Review due","Not needed"))))</f>
        <v>Not needed</v>
      </c>
      <c r="AB95" s="10"/>
      <c r="AC95" s="10" t="str">
        <f>IF('Quick Entry'!P100="","",'Quick Entry'!P100)</f>
        <v/>
      </c>
      <c r="AD95" s="15" t="str">
        <f>IF(AC95="","",IF(LEFT(AC95,1)*1&gt;=Settings!$B$9,"Sedation review",""))</f>
        <v/>
      </c>
      <c r="AE95" s="10"/>
      <c r="AF95" s="10"/>
      <c r="AG95" s="9"/>
      <c r="AH95" s="10" t="str">
        <f>IF('Quick Entry'!Q100="","",'Quick Entry'!Q100)</f>
        <v/>
      </c>
      <c r="AI95" s="10" t="str">
        <f>IF('Quick Entry'!S100="","",'Quick Entry'!S100)</f>
        <v/>
      </c>
      <c r="AJ95" s="15" t="str">
        <f t="shared" si="9"/>
        <v/>
      </c>
      <c r="AK95" s="10"/>
      <c r="AL95" s="10"/>
      <c r="AM95" s="29" t="str">
        <f>IF('Quick Entry'!T100="","",'Quick Entry'!T100)</f>
        <v/>
      </c>
    </row>
    <row r="96" spans="1:39">
      <c r="A96" s="15" t="str">
        <f t="shared" si="5"/>
        <v/>
      </c>
      <c r="B96" s="10" t="str">
        <f>IF('Quick Entry'!A101="","",'Quick Entry'!A101)</f>
        <v/>
      </c>
      <c r="C96" s="10" t="str">
        <f>IF('Quick Entry'!B101="","",'Quick Entry'!B101)</f>
        <v/>
      </c>
      <c r="D96" s="9" t="str">
        <f>IF('Quick Entry'!C101="","",'Quick Entry'!C101)</f>
        <v/>
      </c>
      <c r="E96" s="10"/>
      <c r="F96" s="10" t="str">
        <f>IF('Quick Entry'!D101="","",'Quick Entry'!D101)</f>
        <v/>
      </c>
      <c r="G96" s="10" t="str">
        <f>IF('Quick Entry'!E101="","",'Quick Entry'!E101)</f>
        <v/>
      </c>
      <c r="H96" s="10" t="str">
        <f>IF('Quick Entry'!F101="","",'Quick Entry'!F101)</f>
        <v/>
      </c>
      <c r="I96" s="10"/>
      <c r="J96" s="10"/>
      <c r="K96" s="10"/>
      <c r="L96" s="10"/>
      <c r="M96" s="10"/>
      <c r="N96" s="15" t="str">
        <f t="shared" si="6"/>
        <v/>
      </c>
      <c r="O96" s="15" t="str">
        <f t="shared" si="7"/>
        <v/>
      </c>
      <c r="P96" s="15" t="str">
        <f>IF(O96="","",IF(O96&gt;=Settings!$B$5,"Moderate/severe","None/low"))</f>
        <v/>
      </c>
      <c r="Q96" s="10" t="str">
        <f>IF('Quick Entry'!G101="","",IF(OR('Quick Entry'!G101="Acute pain episode",'Quick Entry'!G101="Yes"),"Yes","No"))</f>
        <v/>
      </c>
      <c r="R96" s="10" t="str">
        <f>IF('Quick Entry'!H101="","",'Quick Entry'!H101)</f>
        <v/>
      </c>
      <c r="S96" s="10" t="str">
        <f>IF('Quick Entry'!I101="","",'Quick Entry'!I101)</f>
        <v/>
      </c>
      <c r="T96" s="10" t="str">
        <f>IF('Quick Entry'!J101="","",'Quick Entry'!J101)</f>
        <v/>
      </c>
      <c r="U96" s="10" t="str">
        <f>IF('Quick Entry'!K101="","",'Quick Entry'!K101)</f>
        <v/>
      </c>
      <c r="V96" s="10" t="str">
        <f>IF('Quick Entry'!M101="","",'Quick Entry'!M101)</f>
        <v/>
      </c>
      <c r="W96" s="10"/>
      <c r="X96" s="9" t="str">
        <f>IF('Quick Entry'!O101="","",'Quick Entry'!O101)</f>
        <v/>
      </c>
      <c r="Y96" s="9"/>
      <c r="Z96" s="15" t="str">
        <f t="shared" ca="1" si="8"/>
        <v/>
      </c>
      <c r="AA96" s="15" t="str">
        <f>IF(V96&lt;&gt;"Yes","Not needed",IF(Q96&lt;&gt;"Yes","Review per policy",IF(Z96&gt;Settings!$B$8,"Escalate review",IF(Z96&gt;Settings!$B$7,"Review due","Not needed"))))</f>
        <v>Not needed</v>
      </c>
      <c r="AB96" s="10"/>
      <c r="AC96" s="10" t="str">
        <f>IF('Quick Entry'!P101="","",'Quick Entry'!P101)</f>
        <v/>
      </c>
      <c r="AD96" s="15" t="str">
        <f>IF(AC96="","",IF(LEFT(AC96,1)*1&gt;=Settings!$B$9,"Sedation review",""))</f>
        <v/>
      </c>
      <c r="AE96" s="10"/>
      <c r="AF96" s="10"/>
      <c r="AG96" s="9"/>
      <c r="AH96" s="10" t="str">
        <f>IF('Quick Entry'!Q101="","",'Quick Entry'!Q101)</f>
        <v/>
      </c>
      <c r="AI96" s="10" t="str">
        <f>IF('Quick Entry'!S101="","",'Quick Entry'!S101)</f>
        <v/>
      </c>
      <c r="AJ96" s="15" t="str">
        <f t="shared" si="9"/>
        <v/>
      </c>
      <c r="AK96" s="10"/>
      <c r="AL96" s="10"/>
      <c r="AM96" s="29" t="str">
        <f>IF('Quick Entry'!T101="","",'Quick Entry'!T101)</f>
        <v/>
      </c>
    </row>
    <row r="97" spans="1:39">
      <c r="A97" s="15" t="str">
        <f t="shared" si="5"/>
        <v/>
      </c>
      <c r="B97" s="10" t="str">
        <f>IF('Quick Entry'!A102="","",'Quick Entry'!A102)</f>
        <v/>
      </c>
      <c r="C97" s="10" t="str">
        <f>IF('Quick Entry'!B102="","",'Quick Entry'!B102)</f>
        <v/>
      </c>
      <c r="D97" s="9" t="str">
        <f>IF('Quick Entry'!C102="","",'Quick Entry'!C102)</f>
        <v/>
      </c>
      <c r="E97" s="10"/>
      <c r="F97" s="10" t="str">
        <f>IF('Quick Entry'!D102="","",'Quick Entry'!D102)</f>
        <v/>
      </c>
      <c r="G97" s="10" t="str">
        <f>IF('Quick Entry'!E102="","",'Quick Entry'!E102)</f>
        <v/>
      </c>
      <c r="H97" s="10" t="str">
        <f>IF('Quick Entry'!F102="","",'Quick Entry'!F102)</f>
        <v/>
      </c>
      <c r="I97" s="10"/>
      <c r="J97" s="10"/>
      <c r="K97" s="10"/>
      <c r="L97" s="10"/>
      <c r="M97" s="10"/>
      <c r="N97" s="15" t="str">
        <f t="shared" si="6"/>
        <v/>
      </c>
      <c r="O97" s="15" t="str">
        <f t="shared" si="7"/>
        <v/>
      </c>
      <c r="P97" s="15" t="str">
        <f>IF(O97="","",IF(O97&gt;=Settings!$B$5,"Moderate/severe","None/low"))</f>
        <v/>
      </c>
      <c r="Q97" s="10" t="str">
        <f>IF('Quick Entry'!G102="","",IF(OR('Quick Entry'!G102="Acute pain episode",'Quick Entry'!G102="Yes"),"Yes","No"))</f>
        <v/>
      </c>
      <c r="R97" s="10" t="str">
        <f>IF('Quick Entry'!H102="","",'Quick Entry'!H102)</f>
        <v/>
      </c>
      <c r="S97" s="10" t="str">
        <f>IF('Quick Entry'!I102="","",'Quick Entry'!I102)</f>
        <v/>
      </c>
      <c r="T97" s="10" t="str">
        <f>IF('Quick Entry'!J102="","",'Quick Entry'!J102)</f>
        <v/>
      </c>
      <c r="U97" s="10" t="str">
        <f>IF('Quick Entry'!K102="","",'Quick Entry'!K102)</f>
        <v/>
      </c>
      <c r="V97" s="10" t="str">
        <f>IF('Quick Entry'!M102="","",'Quick Entry'!M102)</f>
        <v/>
      </c>
      <c r="W97" s="10"/>
      <c r="X97" s="9" t="str">
        <f>IF('Quick Entry'!O102="","",'Quick Entry'!O102)</f>
        <v/>
      </c>
      <c r="Y97" s="9"/>
      <c r="Z97" s="15" t="str">
        <f t="shared" ca="1" si="8"/>
        <v/>
      </c>
      <c r="AA97" s="15" t="str">
        <f>IF(V97&lt;&gt;"Yes","Not needed",IF(Q97&lt;&gt;"Yes","Review per policy",IF(Z97&gt;Settings!$B$8,"Escalate review",IF(Z97&gt;Settings!$B$7,"Review due","Not needed"))))</f>
        <v>Not needed</v>
      </c>
      <c r="AB97" s="10"/>
      <c r="AC97" s="10" t="str">
        <f>IF('Quick Entry'!P102="","",'Quick Entry'!P102)</f>
        <v/>
      </c>
      <c r="AD97" s="15" t="str">
        <f>IF(AC97="","",IF(LEFT(AC97,1)*1&gt;=Settings!$B$9,"Sedation review",""))</f>
        <v/>
      </c>
      <c r="AE97" s="10"/>
      <c r="AF97" s="10"/>
      <c r="AG97" s="9"/>
      <c r="AH97" s="10" t="str">
        <f>IF('Quick Entry'!Q102="","",'Quick Entry'!Q102)</f>
        <v/>
      </c>
      <c r="AI97" s="10" t="str">
        <f>IF('Quick Entry'!S102="","",'Quick Entry'!S102)</f>
        <v/>
      </c>
      <c r="AJ97" s="15" t="str">
        <f t="shared" si="9"/>
        <v/>
      </c>
      <c r="AK97" s="10"/>
      <c r="AL97" s="10"/>
      <c r="AM97" s="29" t="str">
        <f>IF('Quick Entry'!T102="","",'Quick Entry'!T102)</f>
        <v/>
      </c>
    </row>
    <row r="98" spans="1:39">
      <c r="A98" s="15" t="str">
        <f t="shared" si="5"/>
        <v/>
      </c>
      <c r="B98" s="10" t="str">
        <f>IF('Quick Entry'!A103="","",'Quick Entry'!A103)</f>
        <v/>
      </c>
      <c r="C98" s="10" t="str">
        <f>IF('Quick Entry'!B103="","",'Quick Entry'!B103)</f>
        <v/>
      </c>
      <c r="D98" s="9" t="str">
        <f>IF('Quick Entry'!C103="","",'Quick Entry'!C103)</f>
        <v/>
      </c>
      <c r="E98" s="10"/>
      <c r="F98" s="10" t="str">
        <f>IF('Quick Entry'!D103="","",'Quick Entry'!D103)</f>
        <v/>
      </c>
      <c r="G98" s="10" t="str">
        <f>IF('Quick Entry'!E103="","",'Quick Entry'!E103)</f>
        <v/>
      </c>
      <c r="H98" s="10" t="str">
        <f>IF('Quick Entry'!F103="","",'Quick Entry'!F103)</f>
        <v/>
      </c>
      <c r="I98" s="10"/>
      <c r="J98" s="10"/>
      <c r="K98" s="10"/>
      <c r="L98" s="10"/>
      <c r="M98" s="10"/>
      <c r="N98" s="15" t="str">
        <f t="shared" si="6"/>
        <v/>
      </c>
      <c r="O98" s="15" t="str">
        <f t="shared" si="7"/>
        <v/>
      </c>
      <c r="P98" s="15" t="str">
        <f>IF(O98="","",IF(O98&gt;=Settings!$B$5,"Moderate/severe","None/low"))</f>
        <v/>
      </c>
      <c r="Q98" s="10" t="str">
        <f>IF('Quick Entry'!G103="","",IF(OR('Quick Entry'!G103="Acute pain episode",'Quick Entry'!G103="Yes"),"Yes","No"))</f>
        <v/>
      </c>
      <c r="R98" s="10" t="str">
        <f>IF('Quick Entry'!H103="","",'Quick Entry'!H103)</f>
        <v/>
      </c>
      <c r="S98" s="10" t="str">
        <f>IF('Quick Entry'!I103="","",'Quick Entry'!I103)</f>
        <v/>
      </c>
      <c r="T98" s="10" t="str">
        <f>IF('Quick Entry'!J103="","",'Quick Entry'!J103)</f>
        <v/>
      </c>
      <c r="U98" s="10" t="str">
        <f>IF('Quick Entry'!K103="","",'Quick Entry'!K103)</f>
        <v/>
      </c>
      <c r="V98" s="10" t="str">
        <f>IF('Quick Entry'!M103="","",'Quick Entry'!M103)</f>
        <v/>
      </c>
      <c r="W98" s="10"/>
      <c r="X98" s="9" t="str">
        <f>IF('Quick Entry'!O103="","",'Quick Entry'!O103)</f>
        <v/>
      </c>
      <c r="Y98" s="9"/>
      <c r="Z98" s="15" t="str">
        <f t="shared" ca="1" si="8"/>
        <v/>
      </c>
      <c r="AA98" s="15" t="str">
        <f>IF(V98&lt;&gt;"Yes","Not needed",IF(Q98&lt;&gt;"Yes","Review per policy",IF(Z98&gt;Settings!$B$8,"Escalate review",IF(Z98&gt;Settings!$B$7,"Review due","Not needed"))))</f>
        <v>Not needed</v>
      </c>
      <c r="AB98" s="10"/>
      <c r="AC98" s="10" t="str">
        <f>IF('Quick Entry'!P103="","",'Quick Entry'!P103)</f>
        <v/>
      </c>
      <c r="AD98" s="15" t="str">
        <f>IF(AC98="","",IF(LEFT(AC98,1)*1&gt;=Settings!$B$9,"Sedation review",""))</f>
        <v/>
      </c>
      <c r="AE98" s="10"/>
      <c r="AF98" s="10"/>
      <c r="AG98" s="9"/>
      <c r="AH98" s="10" t="str">
        <f>IF('Quick Entry'!Q103="","",'Quick Entry'!Q103)</f>
        <v/>
      </c>
      <c r="AI98" s="10" t="str">
        <f>IF('Quick Entry'!S103="","",'Quick Entry'!S103)</f>
        <v/>
      </c>
      <c r="AJ98" s="15" t="str">
        <f t="shared" si="9"/>
        <v/>
      </c>
      <c r="AK98" s="10"/>
      <c r="AL98" s="10"/>
      <c r="AM98" s="29" t="str">
        <f>IF('Quick Entry'!T103="","",'Quick Entry'!T103)</f>
        <v/>
      </c>
    </row>
    <row r="99" spans="1:39">
      <c r="A99" s="15" t="str">
        <f t="shared" si="5"/>
        <v/>
      </c>
      <c r="B99" s="10" t="str">
        <f>IF('Quick Entry'!A104="","",'Quick Entry'!A104)</f>
        <v/>
      </c>
      <c r="C99" s="10" t="str">
        <f>IF('Quick Entry'!B104="","",'Quick Entry'!B104)</f>
        <v/>
      </c>
      <c r="D99" s="9" t="str">
        <f>IF('Quick Entry'!C104="","",'Quick Entry'!C104)</f>
        <v/>
      </c>
      <c r="E99" s="10"/>
      <c r="F99" s="10" t="str">
        <f>IF('Quick Entry'!D104="","",'Quick Entry'!D104)</f>
        <v/>
      </c>
      <c r="G99" s="10" t="str">
        <f>IF('Quick Entry'!E104="","",'Quick Entry'!E104)</f>
        <v/>
      </c>
      <c r="H99" s="10" t="str">
        <f>IF('Quick Entry'!F104="","",'Quick Entry'!F104)</f>
        <v/>
      </c>
      <c r="I99" s="10"/>
      <c r="J99" s="10"/>
      <c r="K99" s="10"/>
      <c r="L99" s="10"/>
      <c r="M99" s="10"/>
      <c r="N99" s="15" t="str">
        <f t="shared" si="6"/>
        <v/>
      </c>
      <c r="O99" s="15" t="str">
        <f t="shared" si="7"/>
        <v/>
      </c>
      <c r="P99" s="15" t="str">
        <f>IF(O99="","",IF(O99&gt;=Settings!$B$5,"Moderate/severe","None/low"))</f>
        <v/>
      </c>
      <c r="Q99" s="10" t="str">
        <f>IF('Quick Entry'!G104="","",IF(OR('Quick Entry'!G104="Acute pain episode",'Quick Entry'!G104="Yes"),"Yes","No"))</f>
        <v/>
      </c>
      <c r="R99" s="10" t="str">
        <f>IF('Quick Entry'!H104="","",'Quick Entry'!H104)</f>
        <v/>
      </c>
      <c r="S99" s="10" t="str">
        <f>IF('Quick Entry'!I104="","",'Quick Entry'!I104)</f>
        <v/>
      </c>
      <c r="T99" s="10" t="str">
        <f>IF('Quick Entry'!J104="","",'Quick Entry'!J104)</f>
        <v/>
      </c>
      <c r="U99" s="10" t="str">
        <f>IF('Quick Entry'!K104="","",'Quick Entry'!K104)</f>
        <v/>
      </c>
      <c r="V99" s="10" t="str">
        <f>IF('Quick Entry'!M104="","",'Quick Entry'!M104)</f>
        <v/>
      </c>
      <c r="W99" s="10"/>
      <c r="X99" s="9" t="str">
        <f>IF('Quick Entry'!O104="","",'Quick Entry'!O104)</f>
        <v/>
      </c>
      <c r="Y99" s="9"/>
      <c r="Z99" s="15" t="str">
        <f t="shared" ca="1" si="8"/>
        <v/>
      </c>
      <c r="AA99" s="15" t="str">
        <f>IF(V99&lt;&gt;"Yes","Not needed",IF(Q99&lt;&gt;"Yes","Review per policy",IF(Z99&gt;Settings!$B$8,"Escalate review",IF(Z99&gt;Settings!$B$7,"Review due","Not needed"))))</f>
        <v>Not needed</v>
      </c>
      <c r="AB99" s="10"/>
      <c r="AC99" s="10" t="str">
        <f>IF('Quick Entry'!P104="","",'Quick Entry'!P104)</f>
        <v/>
      </c>
      <c r="AD99" s="15" t="str">
        <f>IF(AC99="","",IF(LEFT(AC99,1)*1&gt;=Settings!$B$9,"Sedation review",""))</f>
        <v/>
      </c>
      <c r="AE99" s="10"/>
      <c r="AF99" s="10"/>
      <c r="AG99" s="9"/>
      <c r="AH99" s="10" t="str">
        <f>IF('Quick Entry'!Q104="","",'Quick Entry'!Q104)</f>
        <v/>
      </c>
      <c r="AI99" s="10" t="str">
        <f>IF('Quick Entry'!S104="","",'Quick Entry'!S104)</f>
        <v/>
      </c>
      <c r="AJ99" s="15" t="str">
        <f t="shared" si="9"/>
        <v/>
      </c>
      <c r="AK99" s="10"/>
      <c r="AL99" s="10"/>
      <c r="AM99" s="29" t="str">
        <f>IF('Quick Entry'!T104="","",'Quick Entry'!T104)</f>
        <v/>
      </c>
    </row>
    <row r="100" spans="1:39">
      <c r="A100" s="15" t="str">
        <f t="shared" si="5"/>
        <v/>
      </c>
      <c r="B100" s="10" t="str">
        <f>IF('Quick Entry'!A105="","",'Quick Entry'!A105)</f>
        <v/>
      </c>
      <c r="C100" s="10" t="str">
        <f>IF('Quick Entry'!B105="","",'Quick Entry'!B105)</f>
        <v/>
      </c>
      <c r="D100" s="9" t="str">
        <f>IF('Quick Entry'!C105="","",'Quick Entry'!C105)</f>
        <v/>
      </c>
      <c r="E100" s="10"/>
      <c r="F100" s="10" t="str">
        <f>IF('Quick Entry'!D105="","",'Quick Entry'!D105)</f>
        <v/>
      </c>
      <c r="G100" s="10" t="str">
        <f>IF('Quick Entry'!E105="","",'Quick Entry'!E105)</f>
        <v/>
      </c>
      <c r="H100" s="10" t="str">
        <f>IF('Quick Entry'!F105="","",'Quick Entry'!F105)</f>
        <v/>
      </c>
      <c r="I100" s="10"/>
      <c r="J100" s="10"/>
      <c r="K100" s="10"/>
      <c r="L100" s="10"/>
      <c r="M100" s="10"/>
      <c r="N100" s="15" t="str">
        <f t="shared" si="6"/>
        <v/>
      </c>
      <c r="O100" s="15" t="str">
        <f t="shared" si="7"/>
        <v/>
      </c>
      <c r="P100" s="15" t="str">
        <f>IF(O100="","",IF(O100&gt;=Settings!$B$5,"Moderate/severe","None/low"))</f>
        <v/>
      </c>
      <c r="Q100" s="10" t="str">
        <f>IF('Quick Entry'!G105="","",IF(OR('Quick Entry'!G105="Acute pain episode",'Quick Entry'!G105="Yes"),"Yes","No"))</f>
        <v/>
      </c>
      <c r="R100" s="10" t="str">
        <f>IF('Quick Entry'!H105="","",'Quick Entry'!H105)</f>
        <v/>
      </c>
      <c r="S100" s="10" t="str">
        <f>IF('Quick Entry'!I105="","",'Quick Entry'!I105)</f>
        <v/>
      </c>
      <c r="T100" s="10" t="str">
        <f>IF('Quick Entry'!J105="","",'Quick Entry'!J105)</f>
        <v/>
      </c>
      <c r="U100" s="10" t="str">
        <f>IF('Quick Entry'!K105="","",'Quick Entry'!K105)</f>
        <v/>
      </c>
      <c r="V100" s="10" t="str">
        <f>IF('Quick Entry'!M105="","",'Quick Entry'!M105)</f>
        <v/>
      </c>
      <c r="W100" s="10"/>
      <c r="X100" s="9" t="str">
        <f>IF('Quick Entry'!O105="","",'Quick Entry'!O105)</f>
        <v/>
      </c>
      <c r="Y100" s="9"/>
      <c r="Z100" s="15" t="str">
        <f t="shared" ca="1" si="8"/>
        <v/>
      </c>
      <c r="AA100" s="15" t="str">
        <f>IF(V100&lt;&gt;"Yes","Not needed",IF(Q100&lt;&gt;"Yes","Review per policy",IF(Z100&gt;Settings!$B$8,"Escalate review",IF(Z100&gt;Settings!$B$7,"Review due","Not needed"))))</f>
        <v>Not needed</v>
      </c>
      <c r="AB100" s="10"/>
      <c r="AC100" s="10" t="str">
        <f>IF('Quick Entry'!P105="","",'Quick Entry'!P105)</f>
        <v/>
      </c>
      <c r="AD100" s="15" t="str">
        <f>IF(AC100="","",IF(LEFT(AC100,1)*1&gt;=Settings!$B$9,"Sedation review",""))</f>
        <v/>
      </c>
      <c r="AE100" s="10"/>
      <c r="AF100" s="10"/>
      <c r="AG100" s="9"/>
      <c r="AH100" s="10" t="str">
        <f>IF('Quick Entry'!Q105="","",'Quick Entry'!Q105)</f>
        <v/>
      </c>
      <c r="AI100" s="10" t="str">
        <f>IF('Quick Entry'!S105="","",'Quick Entry'!S105)</f>
        <v/>
      </c>
      <c r="AJ100" s="15" t="str">
        <f t="shared" si="9"/>
        <v/>
      </c>
      <c r="AK100" s="10"/>
      <c r="AL100" s="10"/>
      <c r="AM100" s="29" t="str">
        <f>IF('Quick Entry'!T105="","",'Quick Entry'!T105)</f>
        <v/>
      </c>
    </row>
    <row r="101" spans="1:39">
      <c r="A101" s="15" t="str">
        <f t="shared" si="5"/>
        <v/>
      </c>
      <c r="B101" s="10" t="str">
        <f>IF('Quick Entry'!A106="","",'Quick Entry'!A106)</f>
        <v/>
      </c>
      <c r="C101" s="10" t="str">
        <f>IF('Quick Entry'!B106="","",'Quick Entry'!B106)</f>
        <v/>
      </c>
      <c r="D101" s="9" t="str">
        <f>IF('Quick Entry'!C106="","",'Quick Entry'!C106)</f>
        <v/>
      </c>
      <c r="E101" s="10"/>
      <c r="F101" s="10" t="str">
        <f>IF('Quick Entry'!D106="","",'Quick Entry'!D106)</f>
        <v/>
      </c>
      <c r="G101" s="10" t="str">
        <f>IF('Quick Entry'!E106="","",'Quick Entry'!E106)</f>
        <v/>
      </c>
      <c r="H101" s="10" t="str">
        <f>IF('Quick Entry'!F106="","",'Quick Entry'!F106)</f>
        <v/>
      </c>
      <c r="I101" s="10"/>
      <c r="J101" s="10"/>
      <c r="K101" s="10"/>
      <c r="L101" s="10"/>
      <c r="M101" s="10"/>
      <c r="N101" s="15" t="str">
        <f t="shared" si="6"/>
        <v/>
      </c>
      <c r="O101" s="15" t="str">
        <f t="shared" si="7"/>
        <v/>
      </c>
      <c r="P101" s="15" t="str">
        <f>IF(O101="","",IF(O101&gt;=Settings!$B$5,"Moderate/severe","None/low"))</f>
        <v/>
      </c>
      <c r="Q101" s="10" t="str">
        <f>IF('Quick Entry'!G106="","",IF(OR('Quick Entry'!G106="Acute pain episode",'Quick Entry'!G106="Yes"),"Yes","No"))</f>
        <v/>
      </c>
      <c r="R101" s="10" t="str">
        <f>IF('Quick Entry'!H106="","",'Quick Entry'!H106)</f>
        <v/>
      </c>
      <c r="S101" s="10" t="str">
        <f>IF('Quick Entry'!I106="","",'Quick Entry'!I106)</f>
        <v/>
      </c>
      <c r="T101" s="10" t="str">
        <f>IF('Quick Entry'!J106="","",'Quick Entry'!J106)</f>
        <v/>
      </c>
      <c r="U101" s="10" t="str">
        <f>IF('Quick Entry'!K106="","",'Quick Entry'!K106)</f>
        <v/>
      </c>
      <c r="V101" s="10" t="str">
        <f>IF('Quick Entry'!M106="","",'Quick Entry'!M106)</f>
        <v/>
      </c>
      <c r="W101" s="10"/>
      <c r="X101" s="9" t="str">
        <f>IF('Quick Entry'!O106="","",'Quick Entry'!O106)</f>
        <v/>
      </c>
      <c r="Y101" s="9"/>
      <c r="Z101" s="15" t="str">
        <f t="shared" ca="1" si="8"/>
        <v/>
      </c>
      <c r="AA101" s="15" t="str">
        <f>IF(V101&lt;&gt;"Yes","Not needed",IF(Q101&lt;&gt;"Yes","Review per policy",IF(Z101&gt;Settings!$B$8,"Escalate review",IF(Z101&gt;Settings!$B$7,"Review due","Not needed"))))</f>
        <v>Not needed</v>
      </c>
      <c r="AB101" s="10"/>
      <c r="AC101" s="10" t="str">
        <f>IF('Quick Entry'!P106="","",'Quick Entry'!P106)</f>
        <v/>
      </c>
      <c r="AD101" s="15" t="str">
        <f>IF(AC101="","",IF(LEFT(AC101,1)*1&gt;=Settings!$B$9,"Sedation review",""))</f>
        <v/>
      </c>
      <c r="AE101" s="10"/>
      <c r="AF101" s="10"/>
      <c r="AG101" s="9"/>
      <c r="AH101" s="10" t="str">
        <f>IF('Quick Entry'!Q106="","",'Quick Entry'!Q106)</f>
        <v/>
      </c>
      <c r="AI101" s="10" t="str">
        <f>IF('Quick Entry'!S106="","",'Quick Entry'!S106)</f>
        <v/>
      </c>
      <c r="AJ101" s="15" t="str">
        <f t="shared" si="9"/>
        <v/>
      </c>
      <c r="AK101" s="10"/>
      <c r="AL101" s="10"/>
      <c r="AM101" s="29" t="str">
        <f>IF('Quick Entry'!T106="","",'Quick Entry'!T106)</f>
        <v/>
      </c>
    </row>
    <row r="102" spans="1:39">
      <c r="A102" s="15" t="str">
        <f t="shared" si="5"/>
        <v/>
      </c>
      <c r="B102" s="10" t="str">
        <f>IF('Quick Entry'!A107="","",'Quick Entry'!A107)</f>
        <v/>
      </c>
      <c r="C102" s="10" t="str">
        <f>IF('Quick Entry'!B107="","",'Quick Entry'!B107)</f>
        <v/>
      </c>
      <c r="D102" s="9" t="str">
        <f>IF('Quick Entry'!C107="","",'Quick Entry'!C107)</f>
        <v/>
      </c>
      <c r="E102" s="10"/>
      <c r="F102" s="10" t="str">
        <f>IF('Quick Entry'!D107="","",'Quick Entry'!D107)</f>
        <v/>
      </c>
      <c r="G102" s="10" t="str">
        <f>IF('Quick Entry'!E107="","",'Quick Entry'!E107)</f>
        <v/>
      </c>
      <c r="H102" s="10" t="str">
        <f>IF('Quick Entry'!F107="","",'Quick Entry'!F107)</f>
        <v/>
      </c>
      <c r="I102" s="10"/>
      <c r="J102" s="10"/>
      <c r="K102" s="10"/>
      <c r="L102" s="10"/>
      <c r="M102" s="10"/>
      <c r="N102" s="15" t="str">
        <f t="shared" si="6"/>
        <v/>
      </c>
      <c r="O102" s="15" t="str">
        <f t="shared" si="7"/>
        <v/>
      </c>
      <c r="P102" s="15" t="str">
        <f>IF(O102="","",IF(O102&gt;=Settings!$B$5,"Moderate/severe","None/low"))</f>
        <v/>
      </c>
      <c r="Q102" s="10" t="str">
        <f>IF('Quick Entry'!G107="","",IF(OR('Quick Entry'!G107="Acute pain episode",'Quick Entry'!G107="Yes"),"Yes","No"))</f>
        <v/>
      </c>
      <c r="R102" s="10" t="str">
        <f>IF('Quick Entry'!H107="","",'Quick Entry'!H107)</f>
        <v/>
      </c>
      <c r="S102" s="10" t="str">
        <f>IF('Quick Entry'!I107="","",'Quick Entry'!I107)</f>
        <v/>
      </c>
      <c r="T102" s="10" t="str">
        <f>IF('Quick Entry'!J107="","",'Quick Entry'!J107)</f>
        <v/>
      </c>
      <c r="U102" s="10" t="str">
        <f>IF('Quick Entry'!K107="","",'Quick Entry'!K107)</f>
        <v/>
      </c>
      <c r="V102" s="10" t="str">
        <f>IF('Quick Entry'!M107="","",'Quick Entry'!M107)</f>
        <v/>
      </c>
      <c r="W102" s="10"/>
      <c r="X102" s="9" t="str">
        <f>IF('Quick Entry'!O107="","",'Quick Entry'!O107)</f>
        <v/>
      </c>
      <c r="Y102" s="9"/>
      <c r="Z102" s="15" t="str">
        <f t="shared" ca="1" si="8"/>
        <v/>
      </c>
      <c r="AA102" s="15" t="str">
        <f>IF(V102&lt;&gt;"Yes","Not needed",IF(Q102&lt;&gt;"Yes","Review per policy",IF(Z102&gt;Settings!$B$8,"Escalate review",IF(Z102&gt;Settings!$B$7,"Review due","Not needed"))))</f>
        <v>Not needed</v>
      </c>
      <c r="AB102" s="10"/>
      <c r="AC102" s="10" t="str">
        <f>IF('Quick Entry'!P107="","",'Quick Entry'!P107)</f>
        <v/>
      </c>
      <c r="AD102" s="15" t="str">
        <f>IF(AC102="","",IF(LEFT(AC102,1)*1&gt;=Settings!$B$9,"Sedation review",""))</f>
        <v/>
      </c>
      <c r="AE102" s="10"/>
      <c r="AF102" s="10"/>
      <c r="AG102" s="9"/>
      <c r="AH102" s="10" t="str">
        <f>IF('Quick Entry'!Q107="","",'Quick Entry'!Q107)</f>
        <v/>
      </c>
      <c r="AI102" s="10" t="str">
        <f>IF('Quick Entry'!S107="","",'Quick Entry'!S107)</f>
        <v/>
      </c>
      <c r="AJ102" s="15" t="str">
        <f t="shared" si="9"/>
        <v/>
      </c>
      <c r="AK102" s="10"/>
      <c r="AL102" s="10"/>
      <c r="AM102" s="29" t="str">
        <f>IF('Quick Entry'!T107="","",'Quick Entry'!T107)</f>
        <v/>
      </c>
    </row>
    <row r="103" spans="1:39">
      <c r="A103" s="15" t="str">
        <f t="shared" si="5"/>
        <v/>
      </c>
      <c r="B103" s="10" t="str">
        <f>IF('Quick Entry'!A108="","",'Quick Entry'!A108)</f>
        <v/>
      </c>
      <c r="C103" s="10" t="str">
        <f>IF('Quick Entry'!B108="","",'Quick Entry'!B108)</f>
        <v/>
      </c>
      <c r="D103" s="9" t="str">
        <f>IF('Quick Entry'!C108="","",'Quick Entry'!C108)</f>
        <v/>
      </c>
      <c r="E103" s="10"/>
      <c r="F103" s="10" t="str">
        <f>IF('Quick Entry'!D108="","",'Quick Entry'!D108)</f>
        <v/>
      </c>
      <c r="G103" s="10" t="str">
        <f>IF('Quick Entry'!E108="","",'Quick Entry'!E108)</f>
        <v/>
      </c>
      <c r="H103" s="10" t="str">
        <f>IF('Quick Entry'!F108="","",'Quick Entry'!F108)</f>
        <v/>
      </c>
      <c r="I103" s="10"/>
      <c r="J103" s="10"/>
      <c r="K103" s="10"/>
      <c r="L103" s="10"/>
      <c r="M103" s="10"/>
      <c r="N103" s="15" t="str">
        <f t="shared" si="6"/>
        <v/>
      </c>
      <c r="O103" s="15" t="str">
        <f t="shared" si="7"/>
        <v/>
      </c>
      <c r="P103" s="15" t="str">
        <f>IF(O103="","",IF(O103&gt;=Settings!$B$5,"Moderate/severe","None/low"))</f>
        <v/>
      </c>
      <c r="Q103" s="10" t="str">
        <f>IF('Quick Entry'!G108="","",IF(OR('Quick Entry'!G108="Acute pain episode",'Quick Entry'!G108="Yes"),"Yes","No"))</f>
        <v/>
      </c>
      <c r="R103" s="10" t="str">
        <f>IF('Quick Entry'!H108="","",'Quick Entry'!H108)</f>
        <v/>
      </c>
      <c r="S103" s="10" t="str">
        <f>IF('Quick Entry'!I108="","",'Quick Entry'!I108)</f>
        <v/>
      </c>
      <c r="T103" s="10" t="str">
        <f>IF('Quick Entry'!J108="","",'Quick Entry'!J108)</f>
        <v/>
      </c>
      <c r="U103" s="10" t="str">
        <f>IF('Quick Entry'!K108="","",'Quick Entry'!K108)</f>
        <v/>
      </c>
      <c r="V103" s="10" t="str">
        <f>IF('Quick Entry'!M108="","",'Quick Entry'!M108)</f>
        <v/>
      </c>
      <c r="W103" s="10"/>
      <c r="X103" s="9" t="str">
        <f>IF('Quick Entry'!O108="","",'Quick Entry'!O108)</f>
        <v/>
      </c>
      <c r="Y103" s="9"/>
      <c r="Z103" s="15" t="str">
        <f t="shared" ca="1" si="8"/>
        <v/>
      </c>
      <c r="AA103" s="15" t="str">
        <f>IF(V103&lt;&gt;"Yes","Not needed",IF(Q103&lt;&gt;"Yes","Review per policy",IF(Z103&gt;Settings!$B$8,"Escalate review",IF(Z103&gt;Settings!$B$7,"Review due","Not needed"))))</f>
        <v>Not needed</v>
      </c>
      <c r="AB103" s="10"/>
      <c r="AC103" s="10" t="str">
        <f>IF('Quick Entry'!P108="","",'Quick Entry'!P108)</f>
        <v/>
      </c>
      <c r="AD103" s="15" t="str">
        <f>IF(AC103="","",IF(LEFT(AC103,1)*1&gt;=Settings!$B$9,"Sedation review",""))</f>
        <v/>
      </c>
      <c r="AE103" s="10"/>
      <c r="AF103" s="10"/>
      <c r="AG103" s="9"/>
      <c r="AH103" s="10" t="str">
        <f>IF('Quick Entry'!Q108="","",'Quick Entry'!Q108)</f>
        <v/>
      </c>
      <c r="AI103" s="10" t="str">
        <f>IF('Quick Entry'!S108="","",'Quick Entry'!S108)</f>
        <v/>
      </c>
      <c r="AJ103" s="15" t="str">
        <f t="shared" si="9"/>
        <v/>
      </c>
      <c r="AK103" s="10"/>
      <c r="AL103" s="10"/>
      <c r="AM103" s="29" t="str">
        <f>IF('Quick Entry'!T108="","",'Quick Entry'!T108)</f>
        <v/>
      </c>
    </row>
    <row r="104" spans="1:39">
      <c r="A104" s="15" t="str">
        <f t="shared" si="5"/>
        <v/>
      </c>
      <c r="B104" s="10" t="str">
        <f>IF('Quick Entry'!A109="","",'Quick Entry'!A109)</f>
        <v/>
      </c>
      <c r="C104" s="10" t="str">
        <f>IF('Quick Entry'!B109="","",'Quick Entry'!B109)</f>
        <v/>
      </c>
      <c r="D104" s="9" t="str">
        <f>IF('Quick Entry'!C109="","",'Quick Entry'!C109)</f>
        <v/>
      </c>
      <c r="E104" s="10"/>
      <c r="F104" s="10" t="str">
        <f>IF('Quick Entry'!D109="","",'Quick Entry'!D109)</f>
        <v/>
      </c>
      <c r="G104" s="10" t="str">
        <f>IF('Quick Entry'!E109="","",'Quick Entry'!E109)</f>
        <v/>
      </c>
      <c r="H104" s="10" t="str">
        <f>IF('Quick Entry'!F109="","",'Quick Entry'!F109)</f>
        <v/>
      </c>
      <c r="I104" s="10"/>
      <c r="J104" s="10"/>
      <c r="K104" s="10"/>
      <c r="L104" s="10"/>
      <c r="M104" s="10"/>
      <c r="N104" s="15" t="str">
        <f t="shared" si="6"/>
        <v/>
      </c>
      <c r="O104" s="15" t="str">
        <f t="shared" si="7"/>
        <v/>
      </c>
      <c r="P104" s="15" t="str">
        <f>IF(O104="","",IF(O104&gt;=Settings!$B$5,"Moderate/severe","None/low"))</f>
        <v/>
      </c>
      <c r="Q104" s="10" t="str">
        <f>IF('Quick Entry'!G109="","",IF(OR('Quick Entry'!G109="Acute pain episode",'Quick Entry'!G109="Yes"),"Yes","No"))</f>
        <v/>
      </c>
      <c r="R104" s="10" t="str">
        <f>IF('Quick Entry'!H109="","",'Quick Entry'!H109)</f>
        <v/>
      </c>
      <c r="S104" s="10" t="str">
        <f>IF('Quick Entry'!I109="","",'Quick Entry'!I109)</f>
        <v/>
      </c>
      <c r="T104" s="10" t="str">
        <f>IF('Quick Entry'!J109="","",'Quick Entry'!J109)</f>
        <v/>
      </c>
      <c r="U104" s="10" t="str">
        <f>IF('Quick Entry'!K109="","",'Quick Entry'!K109)</f>
        <v/>
      </c>
      <c r="V104" s="10" t="str">
        <f>IF('Quick Entry'!M109="","",'Quick Entry'!M109)</f>
        <v/>
      </c>
      <c r="W104" s="10"/>
      <c r="X104" s="9" t="str">
        <f>IF('Quick Entry'!O109="","",'Quick Entry'!O109)</f>
        <v/>
      </c>
      <c r="Y104" s="9"/>
      <c r="Z104" s="15" t="str">
        <f t="shared" ca="1" si="8"/>
        <v/>
      </c>
      <c r="AA104" s="15" t="str">
        <f>IF(V104&lt;&gt;"Yes","Not needed",IF(Q104&lt;&gt;"Yes","Review per policy",IF(Z104&gt;Settings!$B$8,"Escalate review",IF(Z104&gt;Settings!$B$7,"Review due","Not needed"))))</f>
        <v>Not needed</v>
      </c>
      <c r="AB104" s="10"/>
      <c r="AC104" s="10" t="str">
        <f>IF('Quick Entry'!P109="","",'Quick Entry'!P109)</f>
        <v/>
      </c>
      <c r="AD104" s="15" t="str">
        <f>IF(AC104="","",IF(LEFT(AC104,1)*1&gt;=Settings!$B$9,"Sedation review",""))</f>
        <v/>
      </c>
      <c r="AE104" s="10"/>
      <c r="AF104" s="10"/>
      <c r="AG104" s="9"/>
      <c r="AH104" s="10" t="str">
        <f>IF('Quick Entry'!Q109="","",'Quick Entry'!Q109)</f>
        <v/>
      </c>
      <c r="AI104" s="10" t="str">
        <f>IF('Quick Entry'!S109="","",'Quick Entry'!S109)</f>
        <v/>
      </c>
      <c r="AJ104" s="15" t="str">
        <f t="shared" si="9"/>
        <v/>
      </c>
      <c r="AK104" s="10"/>
      <c r="AL104" s="10"/>
      <c r="AM104" s="29" t="str">
        <f>IF('Quick Entry'!T109="","",'Quick Entry'!T109)</f>
        <v/>
      </c>
    </row>
    <row r="105" spans="1:39">
      <c r="A105" s="15" t="str">
        <f t="shared" si="5"/>
        <v/>
      </c>
      <c r="B105" s="10" t="str">
        <f>IF('Quick Entry'!A110="","",'Quick Entry'!A110)</f>
        <v/>
      </c>
      <c r="C105" s="10" t="str">
        <f>IF('Quick Entry'!B110="","",'Quick Entry'!B110)</f>
        <v/>
      </c>
      <c r="D105" s="9" t="str">
        <f>IF('Quick Entry'!C110="","",'Quick Entry'!C110)</f>
        <v/>
      </c>
      <c r="E105" s="10"/>
      <c r="F105" s="10" t="str">
        <f>IF('Quick Entry'!D110="","",'Quick Entry'!D110)</f>
        <v/>
      </c>
      <c r="G105" s="10" t="str">
        <f>IF('Quick Entry'!E110="","",'Quick Entry'!E110)</f>
        <v/>
      </c>
      <c r="H105" s="10" t="str">
        <f>IF('Quick Entry'!F110="","",'Quick Entry'!F110)</f>
        <v/>
      </c>
      <c r="I105" s="10"/>
      <c r="J105" s="10"/>
      <c r="K105" s="10"/>
      <c r="L105" s="10"/>
      <c r="M105" s="10"/>
      <c r="N105" s="15" t="str">
        <f t="shared" si="6"/>
        <v/>
      </c>
      <c r="O105" s="15" t="str">
        <f t="shared" si="7"/>
        <v/>
      </c>
      <c r="P105" s="15" t="str">
        <f>IF(O105="","",IF(O105&gt;=Settings!$B$5,"Moderate/severe","None/low"))</f>
        <v/>
      </c>
      <c r="Q105" s="10" t="str">
        <f>IF('Quick Entry'!G110="","",IF(OR('Quick Entry'!G110="Acute pain episode",'Quick Entry'!G110="Yes"),"Yes","No"))</f>
        <v/>
      </c>
      <c r="R105" s="10" t="str">
        <f>IF('Quick Entry'!H110="","",'Quick Entry'!H110)</f>
        <v/>
      </c>
      <c r="S105" s="10" t="str">
        <f>IF('Quick Entry'!I110="","",'Quick Entry'!I110)</f>
        <v/>
      </c>
      <c r="T105" s="10" t="str">
        <f>IF('Quick Entry'!J110="","",'Quick Entry'!J110)</f>
        <v/>
      </c>
      <c r="U105" s="10" t="str">
        <f>IF('Quick Entry'!K110="","",'Quick Entry'!K110)</f>
        <v/>
      </c>
      <c r="V105" s="10" t="str">
        <f>IF('Quick Entry'!M110="","",'Quick Entry'!M110)</f>
        <v/>
      </c>
      <c r="W105" s="10"/>
      <c r="X105" s="9" t="str">
        <f>IF('Quick Entry'!O110="","",'Quick Entry'!O110)</f>
        <v/>
      </c>
      <c r="Y105" s="9"/>
      <c r="Z105" s="15" t="str">
        <f t="shared" ca="1" si="8"/>
        <v/>
      </c>
      <c r="AA105" s="15" t="str">
        <f>IF(V105&lt;&gt;"Yes","Not needed",IF(Q105&lt;&gt;"Yes","Review per policy",IF(Z105&gt;Settings!$B$8,"Escalate review",IF(Z105&gt;Settings!$B$7,"Review due","Not needed"))))</f>
        <v>Not needed</v>
      </c>
      <c r="AB105" s="10"/>
      <c r="AC105" s="10" t="str">
        <f>IF('Quick Entry'!P110="","",'Quick Entry'!P110)</f>
        <v/>
      </c>
      <c r="AD105" s="15" t="str">
        <f>IF(AC105="","",IF(LEFT(AC105,1)*1&gt;=Settings!$B$9,"Sedation review",""))</f>
        <v/>
      </c>
      <c r="AE105" s="10"/>
      <c r="AF105" s="10"/>
      <c r="AG105" s="9"/>
      <c r="AH105" s="10" t="str">
        <f>IF('Quick Entry'!Q110="","",'Quick Entry'!Q110)</f>
        <v/>
      </c>
      <c r="AI105" s="10" t="str">
        <f>IF('Quick Entry'!S110="","",'Quick Entry'!S110)</f>
        <v/>
      </c>
      <c r="AJ105" s="15" t="str">
        <f t="shared" si="9"/>
        <v/>
      </c>
      <c r="AK105" s="10"/>
      <c r="AL105" s="10"/>
      <c r="AM105" s="29" t="str">
        <f>IF('Quick Entry'!T110="","",'Quick Entry'!T110)</f>
        <v/>
      </c>
    </row>
    <row r="106" spans="1:39">
      <c r="A106" s="15" t="str">
        <f t="shared" si="5"/>
        <v/>
      </c>
      <c r="B106" s="10" t="str">
        <f>IF('Quick Entry'!A111="","",'Quick Entry'!A111)</f>
        <v/>
      </c>
      <c r="C106" s="10" t="str">
        <f>IF('Quick Entry'!B111="","",'Quick Entry'!B111)</f>
        <v/>
      </c>
      <c r="D106" s="9" t="str">
        <f>IF('Quick Entry'!C111="","",'Quick Entry'!C111)</f>
        <v/>
      </c>
      <c r="E106" s="10"/>
      <c r="F106" s="10" t="str">
        <f>IF('Quick Entry'!D111="","",'Quick Entry'!D111)</f>
        <v/>
      </c>
      <c r="G106" s="10" t="str">
        <f>IF('Quick Entry'!E111="","",'Quick Entry'!E111)</f>
        <v/>
      </c>
      <c r="H106" s="10" t="str">
        <f>IF('Quick Entry'!F111="","",'Quick Entry'!F111)</f>
        <v/>
      </c>
      <c r="I106" s="10"/>
      <c r="J106" s="10"/>
      <c r="K106" s="10"/>
      <c r="L106" s="10"/>
      <c r="M106" s="10"/>
      <c r="N106" s="15" t="str">
        <f t="shared" si="6"/>
        <v/>
      </c>
      <c r="O106" s="15" t="str">
        <f t="shared" si="7"/>
        <v/>
      </c>
      <c r="P106" s="15" t="str">
        <f>IF(O106="","",IF(O106&gt;=Settings!$B$5,"Moderate/severe","None/low"))</f>
        <v/>
      </c>
      <c r="Q106" s="10" t="str">
        <f>IF('Quick Entry'!G111="","",IF(OR('Quick Entry'!G111="Acute pain episode",'Quick Entry'!G111="Yes"),"Yes","No"))</f>
        <v/>
      </c>
      <c r="R106" s="10" t="str">
        <f>IF('Quick Entry'!H111="","",'Quick Entry'!H111)</f>
        <v/>
      </c>
      <c r="S106" s="10" t="str">
        <f>IF('Quick Entry'!I111="","",'Quick Entry'!I111)</f>
        <v/>
      </c>
      <c r="T106" s="10" t="str">
        <f>IF('Quick Entry'!J111="","",'Quick Entry'!J111)</f>
        <v/>
      </c>
      <c r="U106" s="10" t="str">
        <f>IF('Quick Entry'!K111="","",'Quick Entry'!K111)</f>
        <v/>
      </c>
      <c r="V106" s="10" t="str">
        <f>IF('Quick Entry'!M111="","",'Quick Entry'!M111)</f>
        <v/>
      </c>
      <c r="W106" s="10"/>
      <c r="X106" s="9" t="str">
        <f>IF('Quick Entry'!O111="","",'Quick Entry'!O111)</f>
        <v/>
      </c>
      <c r="Y106" s="9"/>
      <c r="Z106" s="15" t="str">
        <f t="shared" ca="1" si="8"/>
        <v/>
      </c>
      <c r="AA106" s="15" t="str">
        <f>IF(V106&lt;&gt;"Yes","Not needed",IF(Q106&lt;&gt;"Yes","Review per policy",IF(Z106&gt;Settings!$B$8,"Escalate review",IF(Z106&gt;Settings!$B$7,"Review due","Not needed"))))</f>
        <v>Not needed</v>
      </c>
      <c r="AB106" s="10"/>
      <c r="AC106" s="10" t="str">
        <f>IF('Quick Entry'!P111="","",'Quick Entry'!P111)</f>
        <v/>
      </c>
      <c r="AD106" s="15" t="str">
        <f>IF(AC106="","",IF(LEFT(AC106,1)*1&gt;=Settings!$B$9,"Sedation review",""))</f>
        <v/>
      </c>
      <c r="AE106" s="10"/>
      <c r="AF106" s="10"/>
      <c r="AG106" s="9"/>
      <c r="AH106" s="10" t="str">
        <f>IF('Quick Entry'!Q111="","",'Quick Entry'!Q111)</f>
        <v/>
      </c>
      <c r="AI106" s="10" t="str">
        <f>IF('Quick Entry'!S111="","",'Quick Entry'!S111)</f>
        <v/>
      </c>
      <c r="AJ106" s="15" t="str">
        <f t="shared" si="9"/>
        <v/>
      </c>
      <c r="AK106" s="10"/>
      <c r="AL106" s="10"/>
      <c r="AM106" s="29" t="str">
        <f>IF('Quick Entry'!T111="","",'Quick Entry'!T111)</f>
        <v/>
      </c>
    </row>
    <row r="107" spans="1:39">
      <c r="A107" s="15" t="str">
        <f t="shared" si="5"/>
        <v/>
      </c>
      <c r="B107" s="10" t="str">
        <f>IF('Quick Entry'!A112="","",'Quick Entry'!A112)</f>
        <v/>
      </c>
      <c r="C107" s="10" t="str">
        <f>IF('Quick Entry'!B112="","",'Quick Entry'!B112)</f>
        <v/>
      </c>
      <c r="D107" s="9" t="str">
        <f>IF('Quick Entry'!C112="","",'Quick Entry'!C112)</f>
        <v/>
      </c>
      <c r="E107" s="10"/>
      <c r="F107" s="10" t="str">
        <f>IF('Quick Entry'!D112="","",'Quick Entry'!D112)</f>
        <v/>
      </c>
      <c r="G107" s="10" t="str">
        <f>IF('Quick Entry'!E112="","",'Quick Entry'!E112)</f>
        <v/>
      </c>
      <c r="H107" s="10" t="str">
        <f>IF('Quick Entry'!F112="","",'Quick Entry'!F112)</f>
        <v/>
      </c>
      <c r="I107" s="10"/>
      <c r="J107" s="10"/>
      <c r="K107" s="10"/>
      <c r="L107" s="10"/>
      <c r="M107" s="10"/>
      <c r="N107" s="15" t="str">
        <f t="shared" si="6"/>
        <v/>
      </c>
      <c r="O107" s="15" t="str">
        <f t="shared" si="7"/>
        <v/>
      </c>
      <c r="P107" s="15" t="str">
        <f>IF(O107="","",IF(O107&gt;=Settings!$B$5,"Moderate/severe","None/low"))</f>
        <v/>
      </c>
      <c r="Q107" s="10" t="str">
        <f>IF('Quick Entry'!G112="","",IF(OR('Quick Entry'!G112="Acute pain episode",'Quick Entry'!G112="Yes"),"Yes","No"))</f>
        <v/>
      </c>
      <c r="R107" s="10" t="str">
        <f>IF('Quick Entry'!H112="","",'Quick Entry'!H112)</f>
        <v/>
      </c>
      <c r="S107" s="10" t="str">
        <f>IF('Quick Entry'!I112="","",'Quick Entry'!I112)</f>
        <v/>
      </c>
      <c r="T107" s="10" t="str">
        <f>IF('Quick Entry'!J112="","",'Quick Entry'!J112)</f>
        <v/>
      </c>
      <c r="U107" s="10" t="str">
        <f>IF('Quick Entry'!K112="","",'Quick Entry'!K112)</f>
        <v/>
      </c>
      <c r="V107" s="10" t="str">
        <f>IF('Quick Entry'!M112="","",'Quick Entry'!M112)</f>
        <v/>
      </c>
      <c r="W107" s="10"/>
      <c r="X107" s="9" t="str">
        <f>IF('Quick Entry'!O112="","",'Quick Entry'!O112)</f>
        <v/>
      </c>
      <c r="Y107" s="9"/>
      <c r="Z107" s="15" t="str">
        <f t="shared" ca="1" si="8"/>
        <v/>
      </c>
      <c r="AA107" s="15" t="str">
        <f>IF(V107&lt;&gt;"Yes","Not needed",IF(Q107&lt;&gt;"Yes","Review per policy",IF(Z107&gt;Settings!$B$8,"Escalate review",IF(Z107&gt;Settings!$B$7,"Review due","Not needed"))))</f>
        <v>Not needed</v>
      </c>
      <c r="AB107" s="10"/>
      <c r="AC107" s="10" t="str">
        <f>IF('Quick Entry'!P112="","",'Quick Entry'!P112)</f>
        <v/>
      </c>
      <c r="AD107" s="15" t="str">
        <f>IF(AC107="","",IF(LEFT(AC107,1)*1&gt;=Settings!$B$9,"Sedation review",""))</f>
        <v/>
      </c>
      <c r="AE107" s="10"/>
      <c r="AF107" s="10"/>
      <c r="AG107" s="9"/>
      <c r="AH107" s="10" t="str">
        <f>IF('Quick Entry'!Q112="","",'Quick Entry'!Q112)</f>
        <v/>
      </c>
      <c r="AI107" s="10" t="str">
        <f>IF('Quick Entry'!S112="","",'Quick Entry'!S112)</f>
        <v/>
      </c>
      <c r="AJ107" s="15" t="str">
        <f t="shared" si="9"/>
        <v/>
      </c>
      <c r="AK107" s="10"/>
      <c r="AL107" s="10"/>
      <c r="AM107" s="29" t="str">
        <f>IF('Quick Entry'!T112="","",'Quick Entry'!T112)</f>
        <v/>
      </c>
    </row>
    <row r="108" spans="1:39">
      <c r="A108" s="15" t="str">
        <f t="shared" si="5"/>
        <v/>
      </c>
      <c r="B108" s="10" t="str">
        <f>IF('Quick Entry'!A113="","",'Quick Entry'!A113)</f>
        <v/>
      </c>
      <c r="C108" s="10" t="str">
        <f>IF('Quick Entry'!B113="","",'Quick Entry'!B113)</f>
        <v/>
      </c>
      <c r="D108" s="9" t="str">
        <f>IF('Quick Entry'!C113="","",'Quick Entry'!C113)</f>
        <v/>
      </c>
      <c r="E108" s="10"/>
      <c r="F108" s="10" t="str">
        <f>IF('Quick Entry'!D113="","",'Quick Entry'!D113)</f>
        <v/>
      </c>
      <c r="G108" s="10" t="str">
        <f>IF('Quick Entry'!E113="","",'Quick Entry'!E113)</f>
        <v/>
      </c>
      <c r="H108" s="10" t="str">
        <f>IF('Quick Entry'!F113="","",'Quick Entry'!F113)</f>
        <v/>
      </c>
      <c r="I108" s="10"/>
      <c r="J108" s="10"/>
      <c r="K108" s="10"/>
      <c r="L108" s="10"/>
      <c r="M108" s="10"/>
      <c r="N108" s="15" t="str">
        <f t="shared" si="6"/>
        <v/>
      </c>
      <c r="O108" s="15" t="str">
        <f t="shared" si="7"/>
        <v/>
      </c>
      <c r="P108" s="15" t="str">
        <f>IF(O108="","",IF(O108&gt;=Settings!$B$5,"Moderate/severe","None/low"))</f>
        <v/>
      </c>
      <c r="Q108" s="10" t="str">
        <f>IF('Quick Entry'!G113="","",IF(OR('Quick Entry'!G113="Acute pain episode",'Quick Entry'!G113="Yes"),"Yes","No"))</f>
        <v/>
      </c>
      <c r="R108" s="10" t="str">
        <f>IF('Quick Entry'!H113="","",'Quick Entry'!H113)</f>
        <v/>
      </c>
      <c r="S108" s="10" t="str">
        <f>IF('Quick Entry'!I113="","",'Quick Entry'!I113)</f>
        <v/>
      </c>
      <c r="T108" s="10" t="str">
        <f>IF('Quick Entry'!J113="","",'Quick Entry'!J113)</f>
        <v/>
      </c>
      <c r="U108" s="10" t="str">
        <f>IF('Quick Entry'!K113="","",'Quick Entry'!K113)</f>
        <v/>
      </c>
      <c r="V108" s="10" t="str">
        <f>IF('Quick Entry'!M113="","",'Quick Entry'!M113)</f>
        <v/>
      </c>
      <c r="W108" s="10"/>
      <c r="X108" s="9" t="str">
        <f>IF('Quick Entry'!O113="","",'Quick Entry'!O113)</f>
        <v/>
      </c>
      <c r="Y108" s="9"/>
      <c r="Z108" s="15" t="str">
        <f t="shared" ca="1" si="8"/>
        <v/>
      </c>
      <c r="AA108" s="15" t="str">
        <f>IF(V108&lt;&gt;"Yes","Not needed",IF(Q108&lt;&gt;"Yes","Review per policy",IF(Z108&gt;Settings!$B$8,"Escalate review",IF(Z108&gt;Settings!$B$7,"Review due","Not needed"))))</f>
        <v>Not needed</v>
      </c>
      <c r="AB108" s="10"/>
      <c r="AC108" s="10" t="str">
        <f>IF('Quick Entry'!P113="","",'Quick Entry'!P113)</f>
        <v/>
      </c>
      <c r="AD108" s="15" t="str">
        <f>IF(AC108="","",IF(LEFT(AC108,1)*1&gt;=Settings!$B$9,"Sedation review",""))</f>
        <v/>
      </c>
      <c r="AE108" s="10"/>
      <c r="AF108" s="10"/>
      <c r="AG108" s="9"/>
      <c r="AH108" s="10" t="str">
        <f>IF('Quick Entry'!Q113="","",'Quick Entry'!Q113)</f>
        <v/>
      </c>
      <c r="AI108" s="10" t="str">
        <f>IF('Quick Entry'!S113="","",'Quick Entry'!S113)</f>
        <v/>
      </c>
      <c r="AJ108" s="15" t="str">
        <f t="shared" si="9"/>
        <v/>
      </c>
      <c r="AK108" s="10"/>
      <c r="AL108" s="10"/>
      <c r="AM108" s="29" t="str">
        <f>IF('Quick Entry'!T113="","",'Quick Entry'!T113)</f>
        <v/>
      </c>
    </row>
    <row r="109" spans="1:39">
      <c r="A109" s="15" t="str">
        <f t="shared" si="5"/>
        <v/>
      </c>
      <c r="B109" s="10" t="str">
        <f>IF('Quick Entry'!A114="","",'Quick Entry'!A114)</f>
        <v/>
      </c>
      <c r="C109" s="10" t="str">
        <f>IF('Quick Entry'!B114="","",'Quick Entry'!B114)</f>
        <v/>
      </c>
      <c r="D109" s="9" t="str">
        <f>IF('Quick Entry'!C114="","",'Quick Entry'!C114)</f>
        <v/>
      </c>
      <c r="E109" s="10"/>
      <c r="F109" s="10" t="str">
        <f>IF('Quick Entry'!D114="","",'Quick Entry'!D114)</f>
        <v/>
      </c>
      <c r="G109" s="10" t="str">
        <f>IF('Quick Entry'!E114="","",'Quick Entry'!E114)</f>
        <v/>
      </c>
      <c r="H109" s="10" t="str">
        <f>IF('Quick Entry'!F114="","",'Quick Entry'!F114)</f>
        <v/>
      </c>
      <c r="I109" s="10"/>
      <c r="J109" s="10"/>
      <c r="K109" s="10"/>
      <c r="L109" s="10"/>
      <c r="M109" s="10"/>
      <c r="N109" s="15" t="str">
        <f t="shared" si="6"/>
        <v/>
      </c>
      <c r="O109" s="15" t="str">
        <f t="shared" si="7"/>
        <v/>
      </c>
      <c r="P109" s="15" t="str">
        <f>IF(O109="","",IF(O109&gt;=Settings!$B$5,"Moderate/severe","None/low"))</f>
        <v/>
      </c>
      <c r="Q109" s="10" t="str">
        <f>IF('Quick Entry'!G114="","",IF(OR('Quick Entry'!G114="Acute pain episode",'Quick Entry'!G114="Yes"),"Yes","No"))</f>
        <v/>
      </c>
      <c r="R109" s="10" t="str">
        <f>IF('Quick Entry'!H114="","",'Quick Entry'!H114)</f>
        <v/>
      </c>
      <c r="S109" s="10" t="str">
        <f>IF('Quick Entry'!I114="","",'Quick Entry'!I114)</f>
        <v/>
      </c>
      <c r="T109" s="10" t="str">
        <f>IF('Quick Entry'!J114="","",'Quick Entry'!J114)</f>
        <v/>
      </c>
      <c r="U109" s="10" t="str">
        <f>IF('Quick Entry'!K114="","",'Quick Entry'!K114)</f>
        <v/>
      </c>
      <c r="V109" s="10" t="str">
        <f>IF('Quick Entry'!M114="","",'Quick Entry'!M114)</f>
        <v/>
      </c>
      <c r="W109" s="10"/>
      <c r="X109" s="9" t="str">
        <f>IF('Quick Entry'!O114="","",'Quick Entry'!O114)</f>
        <v/>
      </c>
      <c r="Y109" s="9"/>
      <c r="Z109" s="15" t="str">
        <f t="shared" ca="1" si="8"/>
        <v/>
      </c>
      <c r="AA109" s="15" t="str">
        <f>IF(V109&lt;&gt;"Yes","Not needed",IF(Q109&lt;&gt;"Yes","Review per policy",IF(Z109&gt;Settings!$B$8,"Escalate review",IF(Z109&gt;Settings!$B$7,"Review due","Not needed"))))</f>
        <v>Not needed</v>
      </c>
      <c r="AB109" s="10"/>
      <c r="AC109" s="10" t="str">
        <f>IF('Quick Entry'!P114="","",'Quick Entry'!P114)</f>
        <v/>
      </c>
      <c r="AD109" s="15" t="str">
        <f>IF(AC109="","",IF(LEFT(AC109,1)*1&gt;=Settings!$B$9,"Sedation review",""))</f>
        <v/>
      </c>
      <c r="AE109" s="10"/>
      <c r="AF109" s="10"/>
      <c r="AG109" s="9"/>
      <c r="AH109" s="10" t="str">
        <f>IF('Quick Entry'!Q114="","",'Quick Entry'!Q114)</f>
        <v/>
      </c>
      <c r="AI109" s="10" t="str">
        <f>IF('Quick Entry'!S114="","",'Quick Entry'!S114)</f>
        <v/>
      </c>
      <c r="AJ109" s="15" t="str">
        <f t="shared" si="9"/>
        <v/>
      </c>
      <c r="AK109" s="10"/>
      <c r="AL109" s="10"/>
      <c r="AM109" s="29" t="str">
        <f>IF('Quick Entry'!T114="","",'Quick Entry'!T114)</f>
        <v/>
      </c>
    </row>
    <row r="110" spans="1:39">
      <c r="A110" s="15" t="str">
        <f t="shared" si="5"/>
        <v/>
      </c>
      <c r="B110" s="10" t="str">
        <f>IF('Quick Entry'!A115="","",'Quick Entry'!A115)</f>
        <v/>
      </c>
      <c r="C110" s="10" t="str">
        <f>IF('Quick Entry'!B115="","",'Quick Entry'!B115)</f>
        <v/>
      </c>
      <c r="D110" s="9" t="str">
        <f>IF('Quick Entry'!C115="","",'Quick Entry'!C115)</f>
        <v/>
      </c>
      <c r="E110" s="10"/>
      <c r="F110" s="10" t="str">
        <f>IF('Quick Entry'!D115="","",'Quick Entry'!D115)</f>
        <v/>
      </c>
      <c r="G110" s="10" t="str">
        <f>IF('Quick Entry'!E115="","",'Quick Entry'!E115)</f>
        <v/>
      </c>
      <c r="H110" s="10" t="str">
        <f>IF('Quick Entry'!F115="","",'Quick Entry'!F115)</f>
        <v/>
      </c>
      <c r="I110" s="10"/>
      <c r="J110" s="10"/>
      <c r="K110" s="10"/>
      <c r="L110" s="10"/>
      <c r="M110" s="10"/>
      <c r="N110" s="15" t="str">
        <f t="shared" si="6"/>
        <v/>
      </c>
      <c r="O110" s="15" t="str">
        <f t="shared" si="7"/>
        <v/>
      </c>
      <c r="P110" s="15" t="str">
        <f>IF(O110="","",IF(O110&gt;=Settings!$B$5,"Moderate/severe","None/low"))</f>
        <v/>
      </c>
      <c r="Q110" s="10" t="str">
        <f>IF('Quick Entry'!G115="","",IF(OR('Quick Entry'!G115="Acute pain episode",'Quick Entry'!G115="Yes"),"Yes","No"))</f>
        <v/>
      </c>
      <c r="R110" s="10" t="str">
        <f>IF('Quick Entry'!H115="","",'Quick Entry'!H115)</f>
        <v/>
      </c>
      <c r="S110" s="10" t="str">
        <f>IF('Quick Entry'!I115="","",'Quick Entry'!I115)</f>
        <v/>
      </c>
      <c r="T110" s="10" t="str">
        <f>IF('Quick Entry'!J115="","",'Quick Entry'!J115)</f>
        <v/>
      </c>
      <c r="U110" s="10" t="str">
        <f>IF('Quick Entry'!K115="","",'Quick Entry'!K115)</f>
        <v/>
      </c>
      <c r="V110" s="10" t="str">
        <f>IF('Quick Entry'!M115="","",'Quick Entry'!M115)</f>
        <v/>
      </c>
      <c r="W110" s="10"/>
      <c r="X110" s="9" t="str">
        <f>IF('Quick Entry'!O115="","",'Quick Entry'!O115)</f>
        <v/>
      </c>
      <c r="Y110" s="9"/>
      <c r="Z110" s="15" t="str">
        <f t="shared" ca="1" si="8"/>
        <v/>
      </c>
      <c r="AA110" s="15" t="str">
        <f>IF(V110&lt;&gt;"Yes","Not needed",IF(Q110&lt;&gt;"Yes","Review per policy",IF(Z110&gt;Settings!$B$8,"Escalate review",IF(Z110&gt;Settings!$B$7,"Review due","Not needed"))))</f>
        <v>Not needed</v>
      </c>
      <c r="AB110" s="10"/>
      <c r="AC110" s="10" t="str">
        <f>IF('Quick Entry'!P115="","",'Quick Entry'!P115)</f>
        <v/>
      </c>
      <c r="AD110" s="15" t="str">
        <f>IF(AC110="","",IF(LEFT(AC110,1)*1&gt;=Settings!$B$9,"Sedation review",""))</f>
        <v/>
      </c>
      <c r="AE110" s="10"/>
      <c r="AF110" s="10"/>
      <c r="AG110" s="9"/>
      <c r="AH110" s="10" t="str">
        <f>IF('Quick Entry'!Q115="","",'Quick Entry'!Q115)</f>
        <v/>
      </c>
      <c r="AI110" s="10" t="str">
        <f>IF('Quick Entry'!S115="","",'Quick Entry'!S115)</f>
        <v/>
      </c>
      <c r="AJ110" s="15" t="str">
        <f t="shared" si="9"/>
        <v/>
      </c>
      <c r="AK110" s="10"/>
      <c r="AL110" s="10"/>
      <c r="AM110" s="29" t="str">
        <f>IF('Quick Entry'!T115="","",'Quick Entry'!T115)</f>
        <v/>
      </c>
    </row>
    <row r="111" spans="1:39">
      <c r="A111" s="15" t="str">
        <f t="shared" si="5"/>
        <v/>
      </c>
      <c r="B111" s="10" t="str">
        <f>IF('Quick Entry'!A116="","",'Quick Entry'!A116)</f>
        <v/>
      </c>
      <c r="C111" s="10" t="str">
        <f>IF('Quick Entry'!B116="","",'Quick Entry'!B116)</f>
        <v/>
      </c>
      <c r="D111" s="9" t="str">
        <f>IF('Quick Entry'!C116="","",'Quick Entry'!C116)</f>
        <v/>
      </c>
      <c r="E111" s="10"/>
      <c r="F111" s="10" t="str">
        <f>IF('Quick Entry'!D116="","",'Quick Entry'!D116)</f>
        <v/>
      </c>
      <c r="G111" s="10" t="str">
        <f>IF('Quick Entry'!E116="","",'Quick Entry'!E116)</f>
        <v/>
      </c>
      <c r="H111" s="10" t="str">
        <f>IF('Quick Entry'!F116="","",'Quick Entry'!F116)</f>
        <v/>
      </c>
      <c r="I111" s="10"/>
      <c r="J111" s="10"/>
      <c r="K111" s="10"/>
      <c r="L111" s="10"/>
      <c r="M111" s="10"/>
      <c r="N111" s="15" t="str">
        <f t="shared" si="6"/>
        <v/>
      </c>
      <c r="O111" s="15" t="str">
        <f t="shared" si="7"/>
        <v/>
      </c>
      <c r="P111" s="15" t="str">
        <f>IF(O111="","",IF(O111&gt;=Settings!$B$5,"Moderate/severe","None/low"))</f>
        <v/>
      </c>
      <c r="Q111" s="10" t="str">
        <f>IF('Quick Entry'!G116="","",IF(OR('Quick Entry'!G116="Acute pain episode",'Quick Entry'!G116="Yes"),"Yes","No"))</f>
        <v/>
      </c>
      <c r="R111" s="10" t="str">
        <f>IF('Quick Entry'!H116="","",'Quick Entry'!H116)</f>
        <v/>
      </c>
      <c r="S111" s="10" t="str">
        <f>IF('Quick Entry'!I116="","",'Quick Entry'!I116)</f>
        <v/>
      </c>
      <c r="T111" s="10" t="str">
        <f>IF('Quick Entry'!J116="","",'Quick Entry'!J116)</f>
        <v/>
      </c>
      <c r="U111" s="10" t="str">
        <f>IF('Quick Entry'!K116="","",'Quick Entry'!K116)</f>
        <v/>
      </c>
      <c r="V111" s="10" t="str">
        <f>IF('Quick Entry'!M116="","",'Quick Entry'!M116)</f>
        <v/>
      </c>
      <c r="W111" s="10"/>
      <c r="X111" s="9" t="str">
        <f>IF('Quick Entry'!O116="","",'Quick Entry'!O116)</f>
        <v/>
      </c>
      <c r="Y111" s="9"/>
      <c r="Z111" s="15" t="str">
        <f t="shared" ca="1" si="8"/>
        <v/>
      </c>
      <c r="AA111" s="15" t="str">
        <f>IF(V111&lt;&gt;"Yes","Not needed",IF(Q111&lt;&gt;"Yes","Review per policy",IF(Z111&gt;Settings!$B$8,"Escalate review",IF(Z111&gt;Settings!$B$7,"Review due","Not needed"))))</f>
        <v>Not needed</v>
      </c>
      <c r="AB111" s="10"/>
      <c r="AC111" s="10" t="str">
        <f>IF('Quick Entry'!P116="","",'Quick Entry'!P116)</f>
        <v/>
      </c>
      <c r="AD111" s="15" t="str">
        <f>IF(AC111="","",IF(LEFT(AC111,1)*1&gt;=Settings!$B$9,"Sedation review",""))</f>
        <v/>
      </c>
      <c r="AE111" s="10"/>
      <c r="AF111" s="10"/>
      <c r="AG111" s="9"/>
      <c r="AH111" s="10" t="str">
        <f>IF('Quick Entry'!Q116="","",'Quick Entry'!Q116)</f>
        <v/>
      </c>
      <c r="AI111" s="10" t="str">
        <f>IF('Quick Entry'!S116="","",'Quick Entry'!S116)</f>
        <v/>
      </c>
      <c r="AJ111" s="15" t="str">
        <f t="shared" si="9"/>
        <v/>
      </c>
      <c r="AK111" s="10"/>
      <c r="AL111" s="10"/>
      <c r="AM111" s="29" t="str">
        <f>IF('Quick Entry'!T116="","",'Quick Entry'!T116)</f>
        <v/>
      </c>
    </row>
    <row r="112" spans="1:39">
      <c r="A112" s="15" t="str">
        <f t="shared" si="5"/>
        <v/>
      </c>
      <c r="B112" s="10" t="str">
        <f>IF('Quick Entry'!A117="","",'Quick Entry'!A117)</f>
        <v/>
      </c>
      <c r="C112" s="10" t="str">
        <f>IF('Quick Entry'!B117="","",'Quick Entry'!B117)</f>
        <v/>
      </c>
      <c r="D112" s="9" t="str">
        <f>IF('Quick Entry'!C117="","",'Quick Entry'!C117)</f>
        <v/>
      </c>
      <c r="E112" s="10"/>
      <c r="F112" s="10" t="str">
        <f>IF('Quick Entry'!D117="","",'Quick Entry'!D117)</f>
        <v/>
      </c>
      <c r="G112" s="10" t="str">
        <f>IF('Quick Entry'!E117="","",'Quick Entry'!E117)</f>
        <v/>
      </c>
      <c r="H112" s="10" t="str">
        <f>IF('Quick Entry'!F117="","",'Quick Entry'!F117)</f>
        <v/>
      </c>
      <c r="I112" s="10"/>
      <c r="J112" s="10"/>
      <c r="K112" s="10"/>
      <c r="L112" s="10"/>
      <c r="M112" s="10"/>
      <c r="N112" s="15" t="str">
        <f t="shared" si="6"/>
        <v/>
      </c>
      <c r="O112" s="15" t="str">
        <f t="shared" si="7"/>
        <v/>
      </c>
      <c r="P112" s="15" t="str">
        <f>IF(O112="","",IF(O112&gt;=Settings!$B$5,"Moderate/severe","None/low"))</f>
        <v/>
      </c>
      <c r="Q112" s="10" t="str">
        <f>IF('Quick Entry'!G117="","",IF(OR('Quick Entry'!G117="Acute pain episode",'Quick Entry'!G117="Yes"),"Yes","No"))</f>
        <v/>
      </c>
      <c r="R112" s="10" t="str">
        <f>IF('Quick Entry'!H117="","",'Quick Entry'!H117)</f>
        <v/>
      </c>
      <c r="S112" s="10" t="str">
        <f>IF('Quick Entry'!I117="","",'Quick Entry'!I117)</f>
        <v/>
      </c>
      <c r="T112" s="10" t="str">
        <f>IF('Quick Entry'!J117="","",'Quick Entry'!J117)</f>
        <v/>
      </c>
      <c r="U112" s="10" t="str">
        <f>IF('Quick Entry'!K117="","",'Quick Entry'!K117)</f>
        <v/>
      </c>
      <c r="V112" s="10" t="str">
        <f>IF('Quick Entry'!M117="","",'Quick Entry'!M117)</f>
        <v/>
      </c>
      <c r="W112" s="10"/>
      <c r="X112" s="9" t="str">
        <f>IF('Quick Entry'!O117="","",'Quick Entry'!O117)</f>
        <v/>
      </c>
      <c r="Y112" s="9"/>
      <c r="Z112" s="15" t="str">
        <f t="shared" ca="1" si="8"/>
        <v/>
      </c>
      <c r="AA112" s="15" t="str">
        <f>IF(V112&lt;&gt;"Yes","Not needed",IF(Q112&lt;&gt;"Yes","Review per policy",IF(Z112&gt;Settings!$B$8,"Escalate review",IF(Z112&gt;Settings!$B$7,"Review due","Not needed"))))</f>
        <v>Not needed</v>
      </c>
      <c r="AB112" s="10"/>
      <c r="AC112" s="10" t="str">
        <f>IF('Quick Entry'!P117="","",'Quick Entry'!P117)</f>
        <v/>
      </c>
      <c r="AD112" s="15" t="str">
        <f>IF(AC112="","",IF(LEFT(AC112,1)*1&gt;=Settings!$B$9,"Sedation review",""))</f>
        <v/>
      </c>
      <c r="AE112" s="10"/>
      <c r="AF112" s="10"/>
      <c r="AG112" s="9"/>
      <c r="AH112" s="10" t="str">
        <f>IF('Quick Entry'!Q117="","",'Quick Entry'!Q117)</f>
        <v/>
      </c>
      <c r="AI112" s="10" t="str">
        <f>IF('Quick Entry'!S117="","",'Quick Entry'!S117)</f>
        <v/>
      </c>
      <c r="AJ112" s="15" t="str">
        <f t="shared" si="9"/>
        <v/>
      </c>
      <c r="AK112" s="10"/>
      <c r="AL112" s="10"/>
      <c r="AM112" s="29" t="str">
        <f>IF('Quick Entry'!T117="","",'Quick Entry'!T117)</f>
        <v/>
      </c>
    </row>
    <row r="113" spans="1:39">
      <c r="A113" s="15" t="str">
        <f t="shared" si="5"/>
        <v/>
      </c>
      <c r="B113" s="10" t="str">
        <f>IF('Quick Entry'!A118="","",'Quick Entry'!A118)</f>
        <v/>
      </c>
      <c r="C113" s="10" t="str">
        <f>IF('Quick Entry'!B118="","",'Quick Entry'!B118)</f>
        <v/>
      </c>
      <c r="D113" s="9" t="str">
        <f>IF('Quick Entry'!C118="","",'Quick Entry'!C118)</f>
        <v/>
      </c>
      <c r="E113" s="10"/>
      <c r="F113" s="10" t="str">
        <f>IF('Quick Entry'!D118="","",'Quick Entry'!D118)</f>
        <v/>
      </c>
      <c r="G113" s="10" t="str">
        <f>IF('Quick Entry'!E118="","",'Quick Entry'!E118)</f>
        <v/>
      </c>
      <c r="H113" s="10" t="str">
        <f>IF('Quick Entry'!F118="","",'Quick Entry'!F118)</f>
        <v/>
      </c>
      <c r="I113" s="10"/>
      <c r="J113" s="10"/>
      <c r="K113" s="10"/>
      <c r="L113" s="10"/>
      <c r="M113" s="10"/>
      <c r="N113" s="15" t="str">
        <f t="shared" si="6"/>
        <v/>
      </c>
      <c r="O113" s="15" t="str">
        <f t="shared" si="7"/>
        <v/>
      </c>
      <c r="P113" s="15" t="str">
        <f>IF(O113="","",IF(O113&gt;=Settings!$B$5,"Moderate/severe","None/low"))</f>
        <v/>
      </c>
      <c r="Q113" s="10" t="str">
        <f>IF('Quick Entry'!G118="","",IF(OR('Quick Entry'!G118="Acute pain episode",'Quick Entry'!G118="Yes"),"Yes","No"))</f>
        <v/>
      </c>
      <c r="R113" s="10" t="str">
        <f>IF('Quick Entry'!H118="","",'Quick Entry'!H118)</f>
        <v/>
      </c>
      <c r="S113" s="10" t="str">
        <f>IF('Quick Entry'!I118="","",'Quick Entry'!I118)</f>
        <v/>
      </c>
      <c r="T113" s="10" t="str">
        <f>IF('Quick Entry'!J118="","",'Quick Entry'!J118)</f>
        <v/>
      </c>
      <c r="U113" s="10" t="str">
        <f>IF('Quick Entry'!K118="","",'Quick Entry'!K118)</f>
        <v/>
      </c>
      <c r="V113" s="10" t="str">
        <f>IF('Quick Entry'!M118="","",'Quick Entry'!M118)</f>
        <v/>
      </c>
      <c r="W113" s="10"/>
      <c r="X113" s="9" t="str">
        <f>IF('Quick Entry'!O118="","",'Quick Entry'!O118)</f>
        <v/>
      </c>
      <c r="Y113" s="9"/>
      <c r="Z113" s="15" t="str">
        <f t="shared" ca="1" si="8"/>
        <v/>
      </c>
      <c r="AA113" s="15" t="str">
        <f>IF(V113&lt;&gt;"Yes","Not needed",IF(Q113&lt;&gt;"Yes","Review per policy",IF(Z113&gt;Settings!$B$8,"Escalate review",IF(Z113&gt;Settings!$B$7,"Review due","Not needed"))))</f>
        <v>Not needed</v>
      </c>
      <c r="AB113" s="10"/>
      <c r="AC113" s="10" t="str">
        <f>IF('Quick Entry'!P118="","",'Quick Entry'!P118)</f>
        <v/>
      </c>
      <c r="AD113" s="15" t="str">
        <f>IF(AC113="","",IF(LEFT(AC113,1)*1&gt;=Settings!$B$9,"Sedation review",""))</f>
        <v/>
      </c>
      <c r="AE113" s="10"/>
      <c r="AF113" s="10"/>
      <c r="AG113" s="9"/>
      <c r="AH113" s="10" t="str">
        <f>IF('Quick Entry'!Q118="","",'Quick Entry'!Q118)</f>
        <v/>
      </c>
      <c r="AI113" s="10" t="str">
        <f>IF('Quick Entry'!S118="","",'Quick Entry'!S118)</f>
        <v/>
      </c>
      <c r="AJ113" s="15" t="str">
        <f t="shared" si="9"/>
        <v/>
      </c>
      <c r="AK113" s="10"/>
      <c r="AL113" s="10"/>
      <c r="AM113" s="29" t="str">
        <f>IF('Quick Entry'!T118="","",'Quick Entry'!T118)</f>
        <v/>
      </c>
    </row>
    <row r="114" spans="1:39">
      <c r="A114" s="15" t="str">
        <f t="shared" si="5"/>
        <v/>
      </c>
      <c r="B114" s="10" t="str">
        <f>IF('Quick Entry'!A119="","",'Quick Entry'!A119)</f>
        <v/>
      </c>
      <c r="C114" s="10" t="str">
        <f>IF('Quick Entry'!B119="","",'Quick Entry'!B119)</f>
        <v/>
      </c>
      <c r="D114" s="9" t="str">
        <f>IF('Quick Entry'!C119="","",'Quick Entry'!C119)</f>
        <v/>
      </c>
      <c r="E114" s="10"/>
      <c r="F114" s="10" t="str">
        <f>IF('Quick Entry'!D119="","",'Quick Entry'!D119)</f>
        <v/>
      </c>
      <c r="G114" s="10" t="str">
        <f>IF('Quick Entry'!E119="","",'Quick Entry'!E119)</f>
        <v/>
      </c>
      <c r="H114" s="10" t="str">
        <f>IF('Quick Entry'!F119="","",'Quick Entry'!F119)</f>
        <v/>
      </c>
      <c r="I114" s="10"/>
      <c r="J114" s="10"/>
      <c r="K114" s="10"/>
      <c r="L114" s="10"/>
      <c r="M114" s="10"/>
      <c r="N114" s="15" t="str">
        <f t="shared" si="6"/>
        <v/>
      </c>
      <c r="O114" s="15" t="str">
        <f t="shared" si="7"/>
        <v/>
      </c>
      <c r="P114" s="15" t="str">
        <f>IF(O114="","",IF(O114&gt;=Settings!$B$5,"Moderate/severe","None/low"))</f>
        <v/>
      </c>
      <c r="Q114" s="10" t="str">
        <f>IF('Quick Entry'!G119="","",IF(OR('Quick Entry'!G119="Acute pain episode",'Quick Entry'!G119="Yes"),"Yes","No"))</f>
        <v/>
      </c>
      <c r="R114" s="10" t="str">
        <f>IF('Quick Entry'!H119="","",'Quick Entry'!H119)</f>
        <v/>
      </c>
      <c r="S114" s="10" t="str">
        <f>IF('Quick Entry'!I119="","",'Quick Entry'!I119)</f>
        <v/>
      </c>
      <c r="T114" s="10" t="str">
        <f>IF('Quick Entry'!J119="","",'Quick Entry'!J119)</f>
        <v/>
      </c>
      <c r="U114" s="10" t="str">
        <f>IF('Quick Entry'!K119="","",'Quick Entry'!K119)</f>
        <v/>
      </c>
      <c r="V114" s="10" t="str">
        <f>IF('Quick Entry'!M119="","",'Quick Entry'!M119)</f>
        <v/>
      </c>
      <c r="W114" s="10"/>
      <c r="X114" s="9" t="str">
        <f>IF('Quick Entry'!O119="","",'Quick Entry'!O119)</f>
        <v/>
      </c>
      <c r="Y114" s="9"/>
      <c r="Z114" s="15" t="str">
        <f t="shared" ca="1" si="8"/>
        <v/>
      </c>
      <c r="AA114" s="15" t="str">
        <f>IF(V114&lt;&gt;"Yes","Not needed",IF(Q114&lt;&gt;"Yes","Review per policy",IF(Z114&gt;Settings!$B$8,"Escalate review",IF(Z114&gt;Settings!$B$7,"Review due","Not needed"))))</f>
        <v>Not needed</v>
      </c>
      <c r="AB114" s="10"/>
      <c r="AC114" s="10" t="str">
        <f>IF('Quick Entry'!P119="","",'Quick Entry'!P119)</f>
        <v/>
      </c>
      <c r="AD114" s="15" t="str">
        <f>IF(AC114="","",IF(LEFT(AC114,1)*1&gt;=Settings!$B$9,"Sedation review",""))</f>
        <v/>
      </c>
      <c r="AE114" s="10"/>
      <c r="AF114" s="10"/>
      <c r="AG114" s="9"/>
      <c r="AH114" s="10" t="str">
        <f>IF('Quick Entry'!Q119="","",'Quick Entry'!Q119)</f>
        <v/>
      </c>
      <c r="AI114" s="10" t="str">
        <f>IF('Quick Entry'!S119="","",'Quick Entry'!S119)</f>
        <v/>
      </c>
      <c r="AJ114" s="15" t="str">
        <f t="shared" si="9"/>
        <v/>
      </c>
      <c r="AK114" s="10"/>
      <c r="AL114" s="10"/>
      <c r="AM114" s="29" t="str">
        <f>IF('Quick Entry'!T119="","",'Quick Entry'!T119)</f>
        <v/>
      </c>
    </row>
    <row r="115" spans="1:39">
      <c r="A115" s="15" t="str">
        <f t="shared" si="5"/>
        <v/>
      </c>
      <c r="B115" s="10" t="str">
        <f>IF('Quick Entry'!A120="","",'Quick Entry'!A120)</f>
        <v/>
      </c>
      <c r="C115" s="10" t="str">
        <f>IF('Quick Entry'!B120="","",'Quick Entry'!B120)</f>
        <v/>
      </c>
      <c r="D115" s="9" t="str">
        <f>IF('Quick Entry'!C120="","",'Quick Entry'!C120)</f>
        <v/>
      </c>
      <c r="E115" s="10"/>
      <c r="F115" s="10" t="str">
        <f>IF('Quick Entry'!D120="","",'Quick Entry'!D120)</f>
        <v/>
      </c>
      <c r="G115" s="10" t="str">
        <f>IF('Quick Entry'!E120="","",'Quick Entry'!E120)</f>
        <v/>
      </c>
      <c r="H115" s="10" t="str">
        <f>IF('Quick Entry'!F120="","",'Quick Entry'!F120)</f>
        <v/>
      </c>
      <c r="I115" s="10"/>
      <c r="J115" s="10"/>
      <c r="K115" s="10"/>
      <c r="L115" s="10"/>
      <c r="M115" s="10"/>
      <c r="N115" s="15" t="str">
        <f t="shared" si="6"/>
        <v/>
      </c>
      <c r="O115" s="15" t="str">
        <f t="shared" si="7"/>
        <v/>
      </c>
      <c r="P115" s="15" t="str">
        <f>IF(O115="","",IF(O115&gt;=Settings!$B$5,"Moderate/severe","None/low"))</f>
        <v/>
      </c>
      <c r="Q115" s="10" t="str">
        <f>IF('Quick Entry'!G120="","",IF(OR('Quick Entry'!G120="Acute pain episode",'Quick Entry'!G120="Yes"),"Yes","No"))</f>
        <v/>
      </c>
      <c r="R115" s="10" t="str">
        <f>IF('Quick Entry'!H120="","",'Quick Entry'!H120)</f>
        <v/>
      </c>
      <c r="S115" s="10" t="str">
        <f>IF('Quick Entry'!I120="","",'Quick Entry'!I120)</f>
        <v/>
      </c>
      <c r="T115" s="10" t="str">
        <f>IF('Quick Entry'!J120="","",'Quick Entry'!J120)</f>
        <v/>
      </c>
      <c r="U115" s="10" t="str">
        <f>IF('Quick Entry'!K120="","",'Quick Entry'!K120)</f>
        <v/>
      </c>
      <c r="V115" s="10" t="str">
        <f>IF('Quick Entry'!M120="","",'Quick Entry'!M120)</f>
        <v/>
      </c>
      <c r="W115" s="10"/>
      <c r="X115" s="9" t="str">
        <f>IF('Quick Entry'!O120="","",'Quick Entry'!O120)</f>
        <v/>
      </c>
      <c r="Y115" s="9"/>
      <c r="Z115" s="15" t="str">
        <f t="shared" ca="1" si="8"/>
        <v/>
      </c>
      <c r="AA115" s="15" t="str">
        <f>IF(V115&lt;&gt;"Yes","Not needed",IF(Q115&lt;&gt;"Yes","Review per policy",IF(Z115&gt;Settings!$B$8,"Escalate review",IF(Z115&gt;Settings!$B$7,"Review due","Not needed"))))</f>
        <v>Not needed</v>
      </c>
      <c r="AB115" s="10"/>
      <c r="AC115" s="10" t="str">
        <f>IF('Quick Entry'!P120="","",'Quick Entry'!P120)</f>
        <v/>
      </c>
      <c r="AD115" s="15" t="str">
        <f>IF(AC115="","",IF(LEFT(AC115,1)*1&gt;=Settings!$B$9,"Sedation review",""))</f>
        <v/>
      </c>
      <c r="AE115" s="10"/>
      <c r="AF115" s="10"/>
      <c r="AG115" s="9"/>
      <c r="AH115" s="10" t="str">
        <f>IF('Quick Entry'!Q120="","",'Quick Entry'!Q120)</f>
        <v/>
      </c>
      <c r="AI115" s="10" t="str">
        <f>IF('Quick Entry'!S120="","",'Quick Entry'!S120)</f>
        <v/>
      </c>
      <c r="AJ115" s="15" t="str">
        <f t="shared" si="9"/>
        <v/>
      </c>
      <c r="AK115" s="10"/>
      <c r="AL115" s="10"/>
      <c r="AM115" s="29" t="str">
        <f>IF('Quick Entry'!T120="","",'Quick Entry'!T120)</f>
        <v/>
      </c>
    </row>
    <row r="116" spans="1:39">
      <c r="A116" s="15" t="str">
        <f t="shared" si="5"/>
        <v/>
      </c>
      <c r="B116" s="10" t="str">
        <f>IF('Quick Entry'!A121="","",'Quick Entry'!A121)</f>
        <v/>
      </c>
      <c r="C116" s="10" t="str">
        <f>IF('Quick Entry'!B121="","",'Quick Entry'!B121)</f>
        <v/>
      </c>
      <c r="D116" s="9" t="str">
        <f>IF('Quick Entry'!C121="","",'Quick Entry'!C121)</f>
        <v/>
      </c>
      <c r="E116" s="10"/>
      <c r="F116" s="10" t="str">
        <f>IF('Quick Entry'!D121="","",'Quick Entry'!D121)</f>
        <v/>
      </c>
      <c r="G116" s="10" t="str">
        <f>IF('Quick Entry'!E121="","",'Quick Entry'!E121)</f>
        <v/>
      </c>
      <c r="H116" s="10" t="str">
        <f>IF('Quick Entry'!F121="","",'Quick Entry'!F121)</f>
        <v/>
      </c>
      <c r="I116" s="10"/>
      <c r="J116" s="10"/>
      <c r="K116" s="10"/>
      <c r="L116" s="10"/>
      <c r="M116" s="10"/>
      <c r="N116" s="15" t="str">
        <f t="shared" si="6"/>
        <v/>
      </c>
      <c r="O116" s="15" t="str">
        <f t="shared" si="7"/>
        <v/>
      </c>
      <c r="P116" s="15" t="str">
        <f>IF(O116="","",IF(O116&gt;=Settings!$B$5,"Moderate/severe","None/low"))</f>
        <v/>
      </c>
      <c r="Q116" s="10" t="str">
        <f>IF('Quick Entry'!G121="","",IF(OR('Quick Entry'!G121="Acute pain episode",'Quick Entry'!G121="Yes"),"Yes","No"))</f>
        <v/>
      </c>
      <c r="R116" s="10" t="str">
        <f>IF('Quick Entry'!H121="","",'Quick Entry'!H121)</f>
        <v/>
      </c>
      <c r="S116" s="10" t="str">
        <f>IF('Quick Entry'!I121="","",'Quick Entry'!I121)</f>
        <v/>
      </c>
      <c r="T116" s="10" t="str">
        <f>IF('Quick Entry'!J121="","",'Quick Entry'!J121)</f>
        <v/>
      </c>
      <c r="U116" s="10" t="str">
        <f>IF('Quick Entry'!K121="","",'Quick Entry'!K121)</f>
        <v/>
      </c>
      <c r="V116" s="10" t="str">
        <f>IF('Quick Entry'!M121="","",'Quick Entry'!M121)</f>
        <v/>
      </c>
      <c r="W116" s="10"/>
      <c r="X116" s="9" t="str">
        <f>IF('Quick Entry'!O121="","",'Quick Entry'!O121)</f>
        <v/>
      </c>
      <c r="Y116" s="9"/>
      <c r="Z116" s="15" t="str">
        <f t="shared" ca="1" si="8"/>
        <v/>
      </c>
      <c r="AA116" s="15" t="str">
        <f>IF(V116&lt;&gt;"Yes","Not needed",IF(Q116&lt;&gt;"Yes","Review per policy",IF(Z116&gt;Settings!$B$8,"Escalate review",IF(Z116&gt;Settings!$B$7,"Review due","Not needed"))))</f>
        <v>Not needed</v>
      </c>
      <c r="AB116" s="10"/>
      <c r="AC116" s="10" t="str">
        <f>IF('Quick Entry'!P121="","",'Quick Entry'!P121)</f>
        <v/>
      </c>
      <c r="AD116" s="15" t="str">
        <f>IF(AC116="","",IF(LEFT(AC116,1)*1&gt;=Settings!$B$9,"Sedation review",""))</f>
        <v/>
      </c>
      <c r="AE116" s="10"/>
      <c r="AF116" s="10"/>
      <c r="AG116" s="9"/>
      <c r="AH116" s="10" t="str">
        <f>IF('Quick Entry'!Q121="","",'Quick Entry'!Q121)</f>
        <v/>
      </c>
      <c r="AI116" s="10" t="str">
        <f>IF('Quick Entry'!S121="","",'Quick Entry'!S121)</f>
        <v/>
      </c>
      <c r="AJ116" s="15" t="str">
        <f t="shared" si="9"/>
        <v/>
      </c>
      <c r="AK116" s="10"/>
      <c r="AL116" s="10"/>
      <c r="AM116" s="29" t="str">
        <f>IF('Quick Entry'!T121="","",'Quick Entry'!T121)</f>
        <v/>
      </c>
    </row>
    <row r="117" spans="1:39">
      <c r="A117" s="15" t="str">
        <f t="shared" si="5"/>
        <v/>
      </c>
      <c r="B117" s="10" t="str">
        <f>IF('Quick Entry'!A122="","",'Quick Entry'!A122)</f>
        <v/>
      </c>
      <c r="C117" s="10" t="str">
        <f>IF('Quick Entry'!B122="","",'Quick Entry'!B122)</f>
        <v/>
      </c>
      <c r="D117" s="9" t="str">
        <f>IF('Quick Entry'!C122="","",'Quick Entry'!C122)</f>
        <v/>
      </c>
      <c r="E117" s="10"/>
      <c r="F117" s="10" t="str">
        <f>IF('Quick Entry'!D122="","",'Quick Entry'!D122)</f>
        <v/>
      </c>
      <c r="G117" s="10" t="str">
        <f>IF('Quick Entry'!E122="","",'Quick Entry'!E122)</f>
        <v/>
      </c>
      <c r="H117" s="10" t="str">
        <f>IF('Quick Entry'!F122="","",'Quick Entry'!F122)</f>
        <v/>
      </c>
      <c r="I117" s="10"/>
      <c r="J117" s="10"/>
      <c r="K117" s="10"/>
      <c r="L117" s="10"/>
      <c r="M117" s="10"/>
      <c r="N117" s="15" t="str">
        <f t="shared" si="6"/>
        <v/>
      </c>
      <c r="O117" s="15" t="str">
        <f t="shared" si="7"/>
        <v/>
      </c>
      <c r="P117" s="15" t="str">
        <f>IF(O117="","",IF(O117&gt;=Settings!$B$5,"Moderate/severe","None/low"))</f>
        <v/>
      </c>
      <c r="Q117" s="10" t="str">
        <f>IF('Quick Entry'!G122="","",IF(OR('Quick Entry'!G122="Acute pain episode",'Quick Entry'!G122="Yes"),"Yes","No"))</f>
        <v/>
      </c>
      <c r="R117" s="10" t="str">
        <f>IF('Quick Entry'!H122="","",'Quick Entry'!H122)</f>
        <v/>
      </c>
      <c r="S117" s="10" t="str">
        <f>IF('Quick Entry'!I122="","",'Quick Entry'!I122)</f>
        <v/>
      </c>
      <c r="T117" s="10" t="str">
        <f>IF('Quick Entry'!J122="","",'Quick Entry'!J122)</f>
        <v/>
      </c>
      <c r="U117" s="10" t="str">
        <f>IF('Quick Entry'!K122="","",'Quick Entry'!K122)</f>
        <v/>
      </c>
      <c r="V117" s="10" t="str">
        <f>IF('Quick Entry'!M122="","",'Quick Entry'!M122)</f>
        <v/>
      </c>
      <c r="W117" s="10"/>
      <c r="X117" s="9" t="str">
        <f>IF('Quick Entry'!O122="","",'Quick Entry'!O122)</f>
        <v/>
      </c>
      <c r="Y117" s="9"/>
      <c r="Z117" s="15" t="str">
        <f t="shared" ca="1" si="8"/>
        <v/>
      </c>
      <c r="AA117" s="15" t="str">
        <f>IF(V117&lt;&gt;"Yes","Not needed",IF(Q117&lt;&gt;"Yes","Review per policy",IF(Z117&gt;Settings!$B$8,"Escalate review",IF(Z117&gt;Settings!$B$7,"Review due","Not needed"))))</f>
        <v>Not needed</v>
      </c>
      <c r="AB117" s="10"/>
      <c r="AC117" s="10" t="str">
        <f>IF('Quick Entry'!P122="","",'Quick Entry'!P122)</f>
        <v/>
      </c>
      <c r="AD117" s="15" t="str">
        <f>IF(AC117="","",IF(LEFT(AC117,1)*1&gt;=Settings!$B$9,"Sedation review",""))</f>
        <v/>
      </c>
      <c r="AE117" s="10"/>
      <c r="AF117" s="10"/>
      <c r="AG117" s="9"/>
      <c r="AH117" s="10" t="str">
        <f>IF('Quick Entry'!Q122="","",'Quick Entry'!Q122)</f>
        <v/>
      </c>
      <c r="AI117" s="10" t="str">
        <f>IF('Quick Entry'!S122="","",'Quick Entry'!S122)</f>
        <v/>
      </c>
      <c r="AJ117" s="15" t="str">
        <f t="shared" si="9"/>
        <v/>
      </c>
      <c r="AK117" s="10"/>
      <c r="AL117" s="10"/>
      <c r="AM117" s="29" t="str">
        <f>IF('Quick Entry'!T122="","",'Quick Entry'!T122)</f>
        <v/>
      </c>
    </row>
    <row r="118" spans="1:39">
      <c r="A118" s="15" t="str">
        <f t="shared" si="5"/>
        <v/>
      </c>
      <c r="B118" s="10" t="str">
        <f>IF('Quick Entry'!A123="","",'Quick Entry'!A123)</f>
        <v/>
      </c>
      <c r="C118" s="10" t="str">
        <f>IF('Quick Entry'!B123="","",'Quick Entry'!B123)</f>
        <v/>
      </c>
      <c r="D118" s="9" t="str">
        <f>IF('Quick Entry'!C123="","",'Quick Entry'!C123)</f>
        <v/>
      </c>
      <c r="E118" s="10"/>
      <c r="F118" s="10" t="str">
        <f>IF('Quick Entry'!D123="","",'Quick Entry'!D123)</f>
        <v/>
      </c>
      <c r="G118" s="10" t="str">
        <f>IF('Quick Entry'!E123="","",'Quick Entry'!E123)</f>
        <v/>
      </c>
      <c r="H118" s="10" t="str">
        <f>IF('Quick Entry'!F123="","",'Quick Entry'!F123)</f>
        <v/>
      </c>
      <c r="I118" s="10"/>
      <c r="J118" s="10"/>
      <c r="K118" s="10"/>
      <c r="L118" s="10"/>
      <c r="M118" s="10"/>
      <c r="N118" s="15" t="str">
        <f t="shared" si="6"/>
        <v/>
      </c>
      <c r="O118" s="15" t="str">
        <f t="shared" si="7"/>
        <v/>
      </c>
      <c r="P118" s="15" t="str">
        <f>IF(O118="","",IF(O118&gt;=Settings!$B$5,"Moderate/severe","None/low"))</f>
        <v/>
      </c>
      <c r="Q118" s="10" t="str">
        <f>IF('Quick Entry'!G123="","",IF(OR('Quick Entry'!G123="Acute pain episode",'Quick Entry'!G123="Yes"),"Yes","No"))</f>
        <v/>
      </c>
      <c r="R118" s="10" t="str">
        <f>IF('Quick Entry'!H123="","",'Quick Entry'!H123)</f>
        <v/>
      </c>
      <c r="S118" s="10" t="str">
        <f>IF('Quick Entry'!I123="","",'Quick Entry'!I123)</f>
        <v/>
      </c>
      <c r="T118" s="10" t="str">
        <f>IF('Quick Entry'!J123="","",'Quick Entry'!J123)</f>
        <v/>
      </c>
      <c r="U118" s="10" t="str">
        <f>IF('Quick Entry'!K123="","",'Quick Entry'!K123)</f>
        <v/>
      </c>
      <c r="V118" s="10" t="str">
        <f>IF('Quick Entry'!M123="","",'Quick Entry'!M123)</f>
        <v/>
      </c>
      <c r="W118" s="10"/>
      <c r="X118" s="9" t="str">
        <f>IF('Quick Entry'!O123="","",'Quick Entry'!O123)</f>
        <v/>
      </c>
      <c r="Y118" s="9"/>
      <c r="Z118" s="15" t="str">
        <f t="shared" ca="1" si="8"/>
        <v/>
      </c>
      <c r="AA118" s="15" t="str">
        <f>IF(V118&lt;&gt;"Yes","Not needed",IF(Q118&lt;&gt;"Yes","Review per policy",IF(Z118&gt;Settings!$B$8,"Escalate review",IF(Z118&gt;Settings!$B$7,"Review due","Not needed"))))</f>
        <v>Not needed</v>
      </c>
      <c r="AB118" s="10"/>
      <c r="AC118" s="10" t="str">
        <f>IF('Quick Entry'!P123="","",'Quick Entry'!P123)</f>
        <v/>
      </c>
      <c r="AD118" s="15" t="str">
        <f>IF(AC118="","",IF(LEFT(AC118,1)*1&gt;=Settings!$B$9,"Sedation review",""))</f>
        <v/>
      </c>
      <c r="AE118" s="10"/>
      <c r="AF118" s="10"/>
      <c r="AG118" s="9"/>
      <c r="AH118" s="10" t="str">
        <f>IF('Quick Entry'!Q123="","",'Quick Entry'!Q123)</f>
        <v/>
      </c>
      <c r="AI118" s="10" t="str">
        <f>IF('Quick Entry'!S123="","",'Quick Entry'!S123)</f>
        <v/>
      </c>
      <c r="AJ118" s="15" t="str">
        <f t="shared" si="9"/>
        <v/>
      </c>
      <c r="AK118" s="10"/>
      <c r="AL118" s="10"/>
      <c r="AM118" s="29" t="str">
        <f>IF('Quick Entry'!T123="","",'Quick Entry'!T123)</f>
        <v/>
      </c>
    </row>
    <row r="119" spans="1:39">
      <c r="A119" s="15" t="str">
        <f t="shared" si="5"/>
        <v/>
      </c>
      <c r="B119" s="10" t="str">
        <f>IF('Quick Entry'!A124="","",'Quick Entry'!A124)</f>
        <v/>
      </c>
      <c r="C119" s="10" t="str">
        <f>IF('Quick Entry'!B124="","",'Quick Entry'!B124)</f>
        <v/>
      </c>
      <c r="D119" s="9" t="str">
        <f>IF('Quick Entry'!C124="","",'Quick Entry'!C124)</f>
        <v/>
      </c>
      <c r="E119" s="10"/>
      <c r="F119" s="10" t="str">
        <f>IF('Quick Entry'!D124="","",'Quick Entry'!D124)</f>
        <v/>
      </c>
      <c r="G119" s="10" t="str">
        <f>IF('Quick Entry'!E124="","",'Quick Entry'!E124)</f>
        <v/>
      </c>
      <c r="H119" s="10" t="str">
        <f>IF('Quick Entry'!F124="","",'Quick Entry'!F124)</f>
        <v/>
      </c>
      <c r="I119" s="10"/>
      <c r="J119" s="10"/>
      <c r="K119" s="10"/>
      <c r="L119" s="10"/>
      <c r="M119" s="10"/>
      <c r="N119" s="15" t="str">
        <f t="shared" si="6"/>
        <v/>
      </c>
      <c r="O119" s="15" t="str">
        <f t="shared" si="7"/>
        <v/>
      </c>
      <c r="P119" s="15" t="str">
        <f>IF(O119="","",IF(O119&gt;=Settings!$B$5,"Moderate/severe","None/low"))</f>
        <v/>
      </c>
      <c r="Q119" s="10" t="str">
        <f>IF('Quick Entry'!G124="","",IF(OR('Quick Entry'!G124="Acute pain episode",'Quick Entry'!G124="Yes"),"Yes","No"))</f>
        <v/>
      </c>
      <c r="R119" s="10" t="str">
        <f>IF('Quick Entry'!H124="","",'Quick Entry'!H124)</f>
        <v/>
      </c>
      <c r="S119" s="10" t="str">
        <f>IF('Quick Entry'!I124="","",'Quick Entry'!I124)</f>
        <v/>
      </c>
      <c r="T119" s="10" t="str">
        <f>IF('Quick Entry'!J124="","",'Quick Entry'!J124)</f>
        <v/>
      </c>
      <c r="U119" s="10" t="str">
        <f>IF('Quick Entry'!K124="","",'Quick Entry'!K124)</f>
        <v/>
      </c>
      <c r="V119" s="10" t="str">
        <f>IF('Quick Entry'!M124="","",'Quick Entry'!M124)</f>
        <v/>
      </c>
      <c r="W119" s="10"/>
      <c r="X119" s="9" t="str">
        <f>IF('Quick Entry'!O124="","",'Quick Entry'!O124)</f>
        <v/>
      </c>
      <c r="Y119" s="9"/>
      <c r="Z119" s="15" t="str">
        <f t="shared" ca="1" si="8"/>
        <v/>
      </c>
      <c r="AA119" s="15" t="str">
        <f>IF(V119&lt;&gt;"Yes","Not needed",IF(Q119&lt;&gt;"Yes","Review per policy",IF(Z119&gt;Settings!$B$8,"Escalate review",IF(Z119&gt;Settings!$B$7,"Review due","Not needed"))))</f>
        <v>Not needed</v>
      </c>
      <c r="AB119" s="10"/>
      <c r="AC119" s="10" t="str">
        <f>IF('Quick Entry'!P124="","",'Quick Entry'!P124)</f>
        <v/>
      </c>
      <c r="AD119" s="15" t="str">
        <f>IF(AC119="","",IF(LEFT(AC119,1)*1&gt;=Settings!$B$9,"Sedation review",""))</f>
        <v/>
      </c>
      <c r="AE119" s="10"/>
      <c r="AF119" s="10"/>
      <c r="AG119" s="9"/>
      <c r="AH119" s="10" t="str">
        <f>IF('Quick Entry'!Q124="","",'Quick Entry'!Q124)</f>
        <v/>
      </c>
      <c r="AI119" s="10" t="str">
        <f>IF('Quick Entry'!S124="","",'Quick Entry'!S124)</f>
        <v/>
      </c>
      <c r="AJ119" s="15" t="str">
        <f t="shared" si="9"/>
        <v/>
      </c>
      <c r="AK119" s="10"/>
      <c r="AL119" s="10"/>
      <c r="AM119" s="29" t="str">
        <f>IF('Quick Entry'!T124="","",'Quick Entry'!T124)</f>
        <v/>
      </c>
    </row>
    <row r="120" spans="1:39">
      <c r="A120" s="15" t="str">
        <f t="shared" si="5"/>
        <v/>
      </c>
      <c r="B120" s="10" t="str">
        <f>IF('Quick Entry'!A125="","",'Quick Entry'!A125)</f>
        <v/>
      </c>
      <c r="C120" s="10" t="str">
        <f>IF('Quick Entry'!B125="","",'Quick Entry'!B125)</f>
        <v/>
      </c>
      <c r="D120" s="9" t="str">
        <f>IF('Quick Entry'!C125="","",'Quick Entry'!C125)</f>
        <v/>
      </c>
      <c r="E120" s="10"/>
      <c r="F120" s="10" t="str">
        <f>IF('Quick Entry'!D125="","",'Quick Entry'!D125)</f>
        <v/>
      </c>
      <c r="G120" s="10" t="str">
        <f>IF('Quick Entry'!E125="","",'Quick Entry'!E125)</f>
        <v/>
      </c>
      <c r="H120" s="10" t="str">
        <f>IF('Quick Entry'!F125="","",'Quick Entry'!F125)</f>
        <v/>
      </c>
      <c r="I120" s="10"/>
      <c r="J120" s="10"/>
      <c r="K120" s="10"/>
      <c r="L120" s="10"/>
      <c r="M120" s="10"/>
      <c r="N120" s="15" t="str">
        <f t="shared" si="6"/>
        <v/>
      </c>
      <c r="O120" s="15" t="str">
        <f t="shared" si="7"/>
        <v/>
      </c>
      <c r="P120" s="15" t="str">
        <f>IF(O120="","",IF(O120&gt;=Settings!$B$5,"Moderate/severe","None/low"))</f>
        <v/>
      </c>
      <c r="Q120" s="10" t="str">
        <f>IF('Quick Entry'!G125="","",IF(OR('Quick Entry'!G125="Acute pain episode",'Quick Entry'!G125="Yes"),"Yes","No"))</f>
        <v/>
      </c>
      <c r="R120" s="10" t="str">
        <f>IF('Quick Entry'!H125="","",'Quick Entry'!H125)</f>
        <v/>
      </c>
      <c r="S120" s="10" t="str">
        <f>IF('Quick Entry'!I125="","",'Quick Entry'!I125)</f>
        <v/>
      </c>
      <c r="T120" s="10" t="str">
        <f>IF('Quick Entry'!J125="","",'Quick Entry'!J125)</f>
        <v/>
      </c>
      <c r="U120" s="10" t="str">
        <f>IF('Quick Entry'!K125="","",'Quick Entry'!K125)</f>
        <v/>
      </c>
      <c r="V120" s="10" t="str">
        <f>IF('Quick Entry'!M125="","",'Quick Entry'!M125)</f>
        <v/>
      </c>
      <c r="W120" s="10"/>
      <c r="X120" s="9" t="str">
        <f>IF('Quick Entry'!O125="","",'Quick Entry'!O125)</f>
        <v/>
      </c>
      <c r="Y120" s="9"/>
      <c r="Z120" s="15" t="str">
        <f t="shared" ca="1" si="8"/>
        <v/>
      </c>
      <c r="AA120" s="15" t="str">
        <f>IF(V120&lt;&gt;"Yes","Not needed",IF(Q120&lt;&gt;"Yes","Review per policy",IF(Z120&gt;Settings!$B$8,"Escalate review",IF(Z120&gt;Settings!$B$7,"Review due","Not needed"))))</f>
        <v>Not needed</v>
      </c>
      <c r="AB120" s="10"/>
      <c r="AC120" s="10" t="str">
        <f>IF('Quick Entry'!P125="","",'Quick Entry'!P125)</f>
        <v/>
      </c>
      <c r="AD120" s="15" t="str">
        <f>IF(AC120="","",IF(LEFT(AC120,1)*1&gt;=Settings!$B$9,"Sedation review",""))</f>
        <v/>
      </c>
      <c r="AE120" s="10"/>
      <c r="AF120" s="10"/>
      <c r="AG120" s="9"/>
      <c r="AH120" s="10" t="str">
        <f>IF('Quick Entry'!Q125="","",'Quick Entry'!Q125)</f>
        <v/>
      </c>
      <c r="AI120" s="10" t="str">
        <f>IF('Quick Entry'!S125="","",'Quick Entry'!S125)</f>
        <v/>
      </c>
      <c r="AJ120" s="15" t="str">
        <f t="shared" si="9"/>
        <v/>
      </c>
      <c r="AK120" s="10"/>
      <c r="AL120" s="10"/>
      <c r="AM120" s="29" t="str">
        <f>IF('Quick Entry'!T125="","",'Quick Entry'!T125)</f>
        <v/>
      </c>
    </row>
    <row r="121" spans="1:39">
      <c r="A121" s="15" t="str">
        <f t="shared" si="5"/>
        <v/>
      </c>
      <c r="B121" s="10" t="str">
        <f>IF('Quick Entry'!A126="","",'Quick Entry'!A126)</f>
        <v/>
      </c>
      <c r="C121" s="10" t="str">
        <f>IF('Quick Entry'!B126="","",'Quick Entry'!B126)</f>
        <v/>
      </c>
      <c r="D121" s="9" t="str">
        <f>IF('Quick Entry'!C126="","",'Quick Entry'!C126)</f>
        <v/>
      </c>
      <c r="E121" s="10"/>
      <c r="F121" s="10" t="str">
        <f>IF('Quick Entry'!D126="","",'Quick Entry'!D126)</f>
        <v/>
      </c>
      <c r="G121" s="10" t="str">
        <f>IF('Quick Entry'!E126="","",'Quick Entry'!E126)</f>
        <v/>
      </c>
      <c r="H121" s="10" t="str">
        <f>IF('Quick Entry'!F126="","",'Quick Entry'!F126)</f>
        <v/>
      </c>
      <c r="I121" s="10"/>
      <c r="J121" s="10"/>
      <c r="K121" s="10"/>
      <c r="L121" s="10"/>
      <c r="M121" s="10"/>
      <c r="N121" s="15" t="str">
        <f t="shared" si="6"/>
        <v/>
      </c>
      <c r="O121" s="15" t="str">
        <f t="shared" si="7"/>
        <v/>
      </c>
      <c r="P121" s="15" t="str">
        <f>IF(O121="","",IF(O121&gt;=Settings!$B$5,"Moderate/severe","None/low"))</f>
        <v/>
      </c>
      <c r="Q121" s="10" t="str">
        <f>IF('Quick Entry'!G126="","",IF(OR('Quick Entry'!G126="Acute pain episode",'Quick Entry'!G126="Yes"),"Yes","No"))</f>
        <v/>
      </c>
      <c r="R121" s="10" t="str">
        <f>IF('Quick Entry'!H126="","",'Quick Entry'!H126)</f>
        <v/>
      </c>
      <c r="S121" s="10" t="str">
        <f>IF('Quick Entry'!I126="","",'Quick Entry'!I126)</f>
        <v/>
      </c>
      <c r="T121" s="10" t="str">
        <f>IF('Quick Entry'!J126="","",'Quick Entry'!J126)</f>
        <v/>
      </c>
      <c r="U121" s="10" t="str">
        <f>IF('Quick Entry'!K126="","",'Quick Entry'!K126)</f>
        <v/>
      </c>
      <c r="V121" s="10" t="str">
        <f>IF('Quick Entry'!M126="","",'Quick Entry'!M126)</f>
        <v/>
      </c>
      <c r="W121" s="10"/>
      <c r="X121" s="9" t="str">
        <f>IF('Quick Entry'!O126="","",'Quick Entry'!O126)</f>
        <v/>
      </c>
      <c r="Y121" s="9"/>
      <c r="Z121" s="15" t="str">
        <f t="shared" ca="1" si="8"/>
        <v/>
      </c>
      <c r="AA121" s="15" t="str">
        <f>IF(V121&lt;&gt;"Yes","Not needed",IF(Q121&lt;&gt;"Yes","Review per policy",IF(Z121&gt;Settings!$B$8,"Escalate review",IF(Z121&gt;Settings!$B$7,"Review due","Not needed"))))</f>
        <v>Not needed</v>
      </c>
      <c r="AB121" s="10"/>
      <c r="AC121" s="10" t="str">
        <f>IF('Quick Entry'!P126="","",'Quick Entry'!P126)</f>
        <v/>
      </c>
      <c r="AD121" s="15" t="str">
        <f>IF(AC121="","",IF(LEFT(AC121,1)*1&gt;=Settings!$B$9,"Sedation review",""))</f>
        <v/>
      </c>
      <c r="AE121" s="10"/>
      <c r="AF121" s="10"/>
      <c r="AG121" s="9"/>
      <c r="AH121" s="10" t="str">
        <f>IF('Quick Entry'!Q126="","",'Quick Entry'!Q126)</f>
        <v/>
      </c>
      <c r="AI121" s="10" t="str">
        <f>IF('Quick Entry'!S126="","",'Quick Entry'!S126)</f>
        <v/>
      </c>
      <c r="AJ121" s="15" t="str">
        <f t="shared" si="9"/>
        <v/>
      </c>
      <c r="AK121" s="10"/>
      <c r="AL121" s="10"/>
      <c r="AM121" s="29" t="str">
        <f>IF('Quick Entry'!T126="","",'Quick Entry'!T126)</f>
        <v/>
      </c>
    </row>
    <row r="122" spans="1:39">
      <c r="A122" s="15" t="str">
        <f t="shared" si="5"/>
        <v/>
      </c>
      <c r="B122" s="10" t="str">
        <f>IF('Quick Entry'!A127="","",'Quick Entry'!A127)</f>
        <v/>
      </c>
      <c r="C122" s="10" t="str">
        <f>IF('Quick Entry'!B127="","",'Quick Entry'!B127)</f>
        <v/>
      </c>
      <c r="D122" s="9" t="str">
        <f>IF('Quick Entry'!C127="","",'Quick Entry'!C127)</f>
        <v/>
      </c>
      <c r="E122" s="10"/>
      <c r="F122" s="10" t="str">
        <f>IF('Quick Entry'!D127="","",'Quick Entry'!D127)</f>
        <v/>
      </c>
      <c r="G122" s="10" t="str">
        <f>IF('Quick Entry'!E127="","",'Quick Entry'!E127)</f>
        <v/>
      </c>
      <c r="H122" s="10" t="str">
        <f>IF('Quick Entry'!F127="","",'Quick Entry'!F127)</f>
        <v/>
      </c>
      <c r="I122" s="10"/>
      <c r="J122" s="10"/>
      <c r="K122" s="10"/>
      <c r="L122" s="10"/>
      <c r="M122" s="10"/>
      <c r="N122" s="15" t="str">
        <f t="shared" si="6"/>
        <v/>
      </c>
      <c r="O122" s="15" t="str">
        <f t="shared" si="7"/>
        <v/>
      </c>
      <c r="P122" s="15" t="str">
        <f>IF(O122="","",IF(O122&gt;=Settings!$B$5,"Moderate/severe","None/low"))</f>
        <v/>
      </c>
      <c r="Q122" s="10" t="str">
        <f>IF('Quick Entry'!G127="","",IF(OR('Quick Entry'!G127="Acute pain episode",'Quick Entry'!G127="Yes"),"Yes","No"))</f>
        <v/>
      </c>
      <c r="R122" s="10" t="str">
        <f>IF('Quick Entry'!H127="","",'Quick Entry'!H127)</f>
        <v/>
      </c>
      <c r="S122" s="10" t="str">
        <f>IF('Quick Entry'!I127="","",'Quick Entry'!I127)</f>
        <v/>
      </c>
      <c r="T122" s="10" t="str">
        <f>IF('Quick Entry'!J127="","",'Quick Entry'!J127)</f>
        <v/>
      </c>
      <c r="U122" s="10" t="str">
        <f>IF('Quick Entry'!K127="","",'Quick Entry'!K127)</f>
        <v/>
      </c>
      <c r="V122" s="10" t="str">
        <f>IF('Quick Entry'!M127="","",'Quick Entry'!M127)</f>
        <v/>
      </c>
      <c r="W122" s="10"/>
      <c r="X122" s="9" t="str">
        <f>IF('Quick Entry'!O127="","",'Quick Entry'!O127)</f>
        <v/>
      </c>
      <c r="Y122" s="9"/>
      <c r="Z122" s="15" t="str">
        <f t="shared" ca="1" si="8"/>
        <v/>
      </c>
      <c r="AA122" s="15" t="str">
        <f>IF(V122&lt;&gt;"Yes","Not needed",IF(Q122&lt;&gt;"Yes","Review per policy",IF(Z122&gt;Settings!$B$8,"Escalate review",IF(Z122&gt;Settings!$B$7,"Review due","Not needed"))))</f>
        <v>Not needed</v>
      </c>
      <c r="AB122" s="10"/>
      <c r="AC122" s="10" t="str">
        <f>IF('Quick Entry'!P127="","",'Quick Entry'!P127)</f>
        <v/>
      </c>
      <c r="AD122" s="15" t="str">
        <f>IF(AC122="","",IF(LEFT(AC122,1)*1&gt;=Settings!$B$9,"Sedation review",""))</f>
        <v/>
      </c>
      <c r="AE122" s="10"/>
      <c r="AF122" s="10"/>
      <c r="AG122" s="9"/>
      <c r="AH122" s="10" t="str">
        <f>IF('Quick Entry'!Q127="","",'Quick Entry'!Q127)</f>
        <v/>
      </c>
      <c r="AI122" s="10" t="str">
        <f>IF('Quick Entry'!S127="","",'Quick Entry'!S127)</f>
        <v/>
      </c>
      <c r="AJ122" s="15" t="str">
        <f t="shared" si="9"/>
        <v/>
      </c>
      <c r="AK122" s="10"/>
      <c r="AL122" s="10"/>
      <c r="AM122" s="29" t="str">
        <f>IF('Quick Entry'!T127="","",'Quick Entry'!T127)</f>
        <v/>
      </c>
    </row>
    <row r="123" spans="1:39">
      <c r="A123" s="15" t="str">
        <f t="shared" si="5"/>
        <v/>
      </c>
      <c r="B123" s="10" t="str">
        <f>IF('Quick Entry'!A128="","",'Quick Entry'!A128)</f>
        <v/>
      </c>
      <c r="C123" s="10" t="str">
        <f>IF('Quick Entry'!B128="","",'Quick Entry'!B128)</f>
        <v/>
      </c>
      <c r="D123" s="9" t="str">
        <f>IF('Quick Entry'!C128="","",'Quick Entry'!C128)</f>
        <v/>
      </c>
      <c r="E123" s="10"/>
      <c r="F123" s="10" t="str">
        <f>IF('Quick Entry'!D128="","",'Quick Entry'!D128)</f>
        <v/>
      </c>
      <c r="G123" s="10" t="str">
        <f>IF('Quick Entry'!E128="","",'Quick Entry'!E128)</f>
        <v/>
      </c>
      <c r="H123" s="10" t="str">
        <f>IF('Quick Entry'!F128="","",'Quick Entry'!F128)</f>
        <v/>
      </c>
      <c r="I123" s="10"/>
      <c r="J123" s="10"/>
      <c r="K123" s="10"/>
      <c r="L123" s="10"/>
      <c r="M123" s="10"/>
      <c r="N123" s="15" t="str">
        <f t="shared" si="6"/>
        <v/>
      </c>
      <c r="O123" s="15" t="str">
        <f t="shared" si="7"/>
        <v/>
      </c>
      <c r="P123" s="15" t="str">
        <f>IF(O123="","",IF(O123&gt;=Settings!$B$5,"Moderate/severe","None/low"))</f>
        <v/>
      </c>
      <c r="Q123" s="10" t="str">
        <f>IF('Quick Entry'!G128="","",IF(OR('Quick Entry'!G128="Acute pain episode",'Quick Entry'!G128="Yes"),"Yes","No"))</f>
        <v/>
      </c>
      <c r="R123" s="10" t="str">
        <f>IF('Quick Entry'!H128="","",'Quick Entry'!H128)</f>
        <v/>
      </c>
      <c r="S123" s="10" t="str">
        <f>IF('Quick Entry'!I128="","",'Quick Entry'!I128)</f>
        <v/>
      </c>
      <c r="T123" s="10" t="str">
        <f>IF('Quick Entry'!J128="","",'Quick Entry'!J128)</f>
        <v/>
      </c>
      <c r="U123" s="10" t="str">
        <f>IF('Quick Entry'!K128="","",'Quick Entry'!K128)</f>
        <v/>
      </c>
      <c r="V123" s="10" t="str">
        <f>IF('Quick Entry'!M128="","",'Quick Entry'!M128)</f>
        <v/>
      </c>
      <c r="W123" s="10"/>
      <c r="X123" s="9" t="str">
        <f>IF('Quick Entry'!O128="","",'Quick Entry'!O128)</f>
        <v/>
      </c>
      <c r="Y123" s="9"/>
      <c r="Z123" s="15" t="str">
        <f t="shared" ca="1" si="8"/>
        <v/>
      </c>
      <c r="AA123" s="15" t="str">
        <f>IF(V123&lt;&gt;"Yes","Not needed",IF(Q123&lt;&gt;"Yes","Review per policy",IF(Z123&gt;Settings!$B$8,"Escalate review",IF(Z123&gt;Settings!$B$7,"Review due","Not needed"))))</f>
        <v>Not needed</v>
      </c>
      <c r="AB123" s="10"/>
      <c r="AC123" s="10" t="str">
        <f>IF('Quick Entry'!P128="","",'Quick Entry'!P128)</f>
        <v/>
      </c>
      <c r="AD123" s="15" t="str">
        <f>IF(AC123="","",IF(LEFT(AC123,1)*1&gt;=Settings!$B$9,"Sedation review",""))</f>
        <v/>
      </c>
      <c r="AE123" s="10"/>
      <c r="AF123" s="10"/>
      <c r="AG123" s="9"/>
      <c r="AH123" s="10" t="str">
        <f>IF('Quick Entry'!Q128="","",'Quick Entry'!Q128)</f>
        <v/>
      </c>
      <c r="AI123" s="10" t="str">
        <f>IF('Quick Entry'!S128="","",'Quick Entry'!S128)</f>
        <v/>
      </c>
      <c r="AJ123" s="15" t="str">
        <f t="shared" si="9"/>
        <v/>
      </c>
      <c r="AK123" s="10"/>
      <c r="AL123" s="10"/>
      <c r="AM123" s="29" t="str">
        <f>IF('Quick Entry'!T128="","",'Quick Entry'!T128)</f>
        <v/>
      </c>
    </row>
    <row r="124" spans="1:39">
      <c r="A124" s="15" t="str">
        <f t="shared" si="5"/>
        <v/>
      </c>
      <c r="B124" s="10" t="str">
        <f>IF('Quick Entry'!A129="","",'Quick Entry'!A129)</f>
        <v/>
      </c>
      <c r="C124" s="10" t="str">
        <f>IF('Quick Entry'!B129="","",'Quick Entry'!B129)</f>
        <v/>
      </c>
      <c r="D124" s="9" t="str">
        <f>IF('Quick Entry'!C129="","",'Quick Entry'!C129)</f>
        <v/>
      </c>
      <c r="E124" s="10"/>
      <c r="F124" s="10" t="str">
        <f>IF('Quick Entry'!D129="","",'Quick Entry'!D129)</f>
        <v/>
      </c>
      <c r="G124" s="10" t="str">
        <f>IF('Quick Entry'!E129="","",'Quick Entry'!E129)</f>
        <v/>
      </c>
      <c r="H124" s="10" t="str">
        <f>IF('Quick Entry'!F129="","",'Quick Entry'!F129)</f>
        <v/>
      </c>
      <c r="I124" s="10"/>
      <c r="J124" s="10"/>
      <c r="K124" s="10"/>
      <c r="L124" s="10"/>
      <c r="M124" s="10"/>
      <c r="N124" s="15" t="str">
        <f t="shared" si="6"/>
        <v/>
      </c>
      <c r="O124" s="15" t="str">
        <f t="shared" si="7"/>
        <v/>
      </c>
      <c r="P124" s="15" t="str">
        <f>IF(O124="","",IF(O124&gt;=Settings!$B$5,"Moderate/severe","None/low"))</f>
        <v/>
      </c>
      <c r="Q124" s="10" t="str">
        <f>IF('Quick Entry'!G129="","",IF(OR('Quick Entry'!G129="Acute pain episode",'Quick Entry'!G129="Yes"),"Yes","No"))</f>
        <v/>
      </c>
      <c r="R124" s="10" t="str">
        <f>IF('Quick Entry'!H129="","",'Quick Entry'!H129)</f>
        <v/>
      </c>
      <c r="S124" s="10" t="str">
        <f>IF('Quick Entry'!I129="","",'Quick Entry'!I129)</f>
        <v/>
      </c>
      <c r="T124" s="10" t="str">
        <f>IF('Quick Entry'!J129="","",'Quick Entry'!J129)</f>
        <v/>
      </c>
      <c r="U124" s="10" t="str">
        <f>IF('Quick Entry'!K129="","",'Quick Entry'!K129)</f>
        <v/>
      </c>
      <c r="V124" s="10" t="str">
        <f>IF('Quick Entry'!M129="","",'Quick Entry'!M129)</f>
        <v/>
      </c>
      <c r="W124" s="10"/>
      <c r="X124" s="9" t="str">
        <f>IF('Quick Entry'!O129="","",'Quick Entry'!O129)</f>
        <v/>
      </c>
      <c r="Y124" s="9"/>
      <c r="Z124" s="15" t="str">
        <f t="shared" ca="1" si="8"/>
        <v/>
      </c>
      <c r="AA124" s="15" t="str">
        <f>IF(V124&lt;&gt;"Yes","Not needed",IF(Q124&lt;&gt;"Yes","Review per policy",IF(Z124&gt;Settings!$B$8,"Escalate review",IF(Z124&gt;Settings!$B$7,"Review due","Not needed"))))</f>
        <v>Not needed</v>
      </c>
      <c r="AB124" s="10"/>
      <c r="AC124" s="10" t="str">
        <f>IF('Quick Entry'!P129="","",'Quick Entry'!P129)</f>
        <v/>
      </c>
      <c r="AD124" s="15" t="str">
        <f>IF(AC124="","",IF(LEFT(AC124,1)*1&gt;=Settings!$B$9,"Sedation review",""))</f>
        <v/>
      </c>
      <c r="AE124" s="10"/>
      <c r="AF124" s="10"/>
      <c r="AG124" s="9"/>
      <c r="AH124" s="10" t="str">
        <f>IF('Quick Entry'!Q129="","",'Quick Entry'!Q129)</f>
        <v/>
      </c>
      <c r="AI124" s="10" t="str">
        <f>IF('Quick Entry'!S129="","",'Quick Entry'!S129)</f>
        <v/>
      </c>
      <c r="AJ124" s="15" t="str">
        <f t="shared" si="9"/>
        <v/>
      </c>
      <c r="AK124" s="10"/>
      <c r="AL124" s="10"/>
      <c r="AM124" s="29" t="str">
        <f>IF('Quick Entry'!T129="","",'Quick Entry'!T129)</f>
        <v/>
      </c>
    </row>
    <row r="125" spans="1:39">
      <c r="A125" s="15" t="str">
        <f t="shared" si="5"/>
        <v/>
      </c>
      <c r="B125" s="10" t="str">
        <f>IF('Quick Entry'!A130="","",'Quick Entry'!A130)</f>
        <v/>
      </c>
      <c r="C125" s="10" t="str">
        <f>IF('Quick Entry'!B130="","",'Quick Entry'!B130)</f>
        <v/>
      </c>
      <c r="D125" s="9" t="str">
        <f>IF('Quick Entry'!C130="","",'Quick Entry'!C130)</f>
        <v/>
      </c>
      <c r="E125" s="10"/>
      <c r="F125" s="10" t="str">
        <f>IF('Quick Entry'!D130="","",'Quick Entry'!D130)</f>
        <v/>
      </c>
      <c r="G125" s="10" t="str">
        <f>IF('Quick Entry'!E130="","",'Quick Entry'!E130)</f>
        <v/>
      </c>
      <c r="H125" s="10" t="str">
        <f>IF('Quick Entry'!F130="","",'Quick Entry'!F130)</f>
        <v/>
      </c>
      <c r="I125" s="10"/>
      <c r="J125" s="10"/>
      <c r="K125" s="10"/>
      <c r="L125" s="10"/>
      <c r="M125" s="10"/>
      <c r="N125" s="15" t="str">
        <f t="shared" si="6"/>
        <v/>
      </c>
      <c r="O125" s="15" t="str">
        <f t="shared" si="7"/>
        <v/>
      </c>
      <c r="P125" s="15" t="str">
        <f>IF(O125="","",IF(O125&gt;=Settings!$B$5,"Moderate/severe","None/low"))</f>
        <v/>
      </c>
      <c r="Q125" s="10" t="str">
        <f>IF('Quick Entry'!G130="","",IF(OR('Quick Entry'!G130="Acute pain episode",'Quick Entry'!G130="Yes"),"Yes","No"))</f>
        <v/>
      </c>
      <c r="R125" s="10" t="str">
        <f>IF('Quick Entry'!H130="","",'Quick Entry'!H130)</f>
        <v/>
      </c>
      <c r="S125" s="10" t="str">
        <f>IF('Quick Entry'!I130="","",'Quick Entry'!I130)</f>
        <v/>
      </c>
      <c r="T125" s="10" t="str">
        <f>IF('Quick Entry'!J130="","",'Quick Entry'!J130)</f>
        <v/>
      </c>
      <c r="U125" s="10" t="str">
        <f>IF('Quick Entry'!K130="","",'Quick Entry'!K130)</f>
        <v/>
      </c>
      <c r="V125" s="10" t="str">
        <f>IF('Quick Entry'!M130="","",'Quick Entry'!M130)</f>
        <v/>
      </c>
      <c r="W125" s="10"/>
      <c r="X125" s="9" t="str">
        <f>IF('Quick Entry'!O130="","",'Quick Entry'!O130)</f>
        <v/>
      </c>
      <c r="Y125" s="9"/>
      <c r="Z125" s="15" t="str">
        <f t="shared" ca="1" si="8"/>
        <v/>
      </c>
      <c r="AA125" s="15" t="str">
        <f>IF(V125&lt;&gt;"Yes","Not needed",IF(Q125&lt;&gt;"Yes","Review per policy",IF(Z125&gt;Settings!$B$8,"Escalate review",IF(Z125&gt;Settings!$B$7,"Review due","Not needed"))))</f>
        <v>Not needed</v>
      </c>
      <c r="AB125" s="10"/>
      <c r="AC125" s="10" t="str">
        <f>IF('Quick Entry'!P130="","",'Quick Entry'!P130)</f>
        <v/>
      </c>
      <c r="AD125" s="15" t="str">
        <f>IF(AC125="","",IF(LEFT(AC125,1)*1&gt;=Settings!$B$9,"Sedation review",""))</f>
        <v/>
      </c>
      <c r="AE125" s="10"/>
      <c r="AF125" s="10"/>
      <c r="AG125" s="9"/>
      <c r="AH125" s="10" t="str">
        <f>IF('Quick Entry'!Q130="","",'Quick Entry'!Q130)</f>
        <v/>
      </c>
      <c r="AI125" s="10" t="str">
        <f>IF('Quick Entry'!S130="","",'Quick Entry'!S130)</f>
        <v/>
      </c>
      <c r="AJ125" s="15" t="str">
        <f t="shared" si="9"/>
        <v/>
      </c>
      <c r="AK125" s="10"/>
      <c r="AL125" s="10"/>
      <c r="AM125" s="29" t="str">
        <f>IF('Quick Entry'!T130="","",'Quick Entry'!T130)</f>
        <v/>
      </c>
    </row>
    <row r="126" spans="1:39">
      <c r="A126" s="15" t="str">
        <f t="shared" si="5"/>
        <v/>
      </c>
      <c r="B126" s="10" t="str">
        <f>IF('Quick Entry'!A131="","",'Quick Entry'!A131)</f>
        <v/>
      </c>
      <c r="C126" s="10" t="str">
        <f>IF('Quick Entry'!B131="","",'Quick Entry'!B131)</f>
        <v/>
      </c>
      <c r="D126" s="9" t="str">
        <f>IF('Quick Entry'!C131="","",'Quick Entry'!C131)</f>
        <v/>
      </c>
      <c r="E126" s="10"/>
      <c r="F126" s="10" t="str">
        <f>IF('Quick Entry'!D131="","",'Quick Entry'!D131)</f>
        <v/>
      </c>
      <c r="G126" s="10" t="str">
        <f>IF('Quick Entry'!E131="","",'Quick Entry'!E131)</f>
        <v/>
      </c>
      <c r="H126" s="10" t="str">
        <f>IF('Quick Entry'!F131="","",'Quick Entry'!F131)</f>
        <v/>
      </c>
      <c r="I126" s="10"/>
      <c r="J126" s="10"/>
      <c r="K126" s="10"/>
      <c r="L126" s="10"/>
      <c r="M126" s="10"/>
      <c r="N126" s="15" t="str">
        <f t="shared" si="6"/>
        <v/>
      </c>
      <c r="O126" s="15" t="str">
        <f t="shared" si="7"/>
        <v/>
      </c>
      <c r="P126" s="15" t="str">
        <f>IF(O126="","",IF(O126&gt;=Settings!$B$5,"Moderate/severe","None/low"))</f>
        <v/>
      </c>
      <c r="Q126" s="10" t="str">
        <f>IF('Quick Entry'!G131="","",IF(OR('Quick Entry'!G131="Acute pain episode",'Quick Entry'!G131="Yes"),"Yes","No"))</f>
        <v/>
      </c>
      <c r="R126" s="10" t="str">
        <f>IF('Quick Entry'!H131="","",'Quick Entry'!H131)</f>
        <v/>
      </c>
      <c r="S126" s="10" t="str">
        <f>IF('Quick Entry'!I131="","",'Quick Entry'!I131)</f>
        <v/>
      </c>
      <c r="T126" s="10" t="str">
        <f>IF('Quick Entry'!J131="","",'Quick Entry'!J131)</f>
        <v/>
      </c>
      <c r="U126" s="10" t="str">
        <f>IF('Quick Entry'!K131="","",'Quick Entry'!K131)</f>
        <v/>
      </c>
      <c r="V126" s="10" t="str">
        <f>IF('Quick Entry'!M131="","",'Quick Entry'!M131)</f>
        <v/>
      </c>
      <c r="W126" s="10"/>
      <c r="X126" s="9" t="str">
        <f>IF('Quick Entry'!O131="","",'Quick Entry'!O131)</f>
        <v/>
      </c>
      <c r="Y126" s="9"/>
      <c r="Z126" s="15" t="str">
        <f t="shared" ca="1" si="8"/>
        <v/>
      </c>
      <c r="AA126" s="15" t="str">
        <f>IF(V126&lt;&gt;"Yes","Not needed",IF(Q126&lt;&gt;"Yes","Review per policy",IF(Z126&gt;Settings!$B$8,"Escalate review",IF(Z126&gt;Settings!$B$7,"Review due","Not needed"))))</f>
        <v>Not needed</v>
      </c>
      <c r="AB126" s="10"/>
      <c r="AC126" s="10" t="str">
        <f>IF('Quick Entry'!P131="","",'Quick Entry'!P131)</f>
        <v/>
      </c>
      <c r="AD126" s="15" t="str">
        <f>IF(AC126="","",IF(LEFT(AC126,1)*1&gt;=Settings!$B$9,"Sedation review",""))</f>
        <v/>
      </c>
      <c r="AE126" s="10"/>
      <c r="AF126" s="10"/>
      <c r="AG126" s="9"/>
      <c r="AH126" s="10" t="str">
        <f>IF('Quick Entry'!Q131="","",'Quick Entry'!Q131)</f>
        <v/>
      </c>
      <c r="AI126" s="10" t="str">
        <f>IF('Quick Entry'!S131="","",'Quick Entry'!S131)</f>
        <v/>
      </c>
      <c r="AJ126" s="15" t="str">
        <f t="shared" si="9"/>
        <v/>
      </c>
      <c r="AK126" s="10"/>
      <c r="AL126" s="10"/>
      <c r="AM126" s="29" t="str">
        <f>IF('Quick Entry'!T131="","",'Quick Entry'!T131)</f>
        <v/>
      </c>
    </row>
    <row r="127" spans="1:39">
      <c r="A127" s="15" t="str">
        <f t="shared" si="5"/>
        <v/>
      </c>
      <c r="B127" s="10" t="str">
        <f>IF('Quick Entry'!A132="","",'Quick Entry'!A132)</f>
        <v/>
      </c>
      <c r="C127" s="10" t="str">
        <f>IF('Quick Entry'!B132="","",'Quick Entry'!B132)</f>
        <v/>
      </c>
      <c r="D127" s="9" t="str">
        <f>IF('Quick Entry'!C132="","",'Quick Entry'!C132)</f>
        <v/>
      </c>
      <c r="E127" s="10"/>
      <c r="F127" s="10" t="str">
        <f>IF('Quick Entry'!D132="","",'Quick Entry'!D132)</f>
        <v/>
      </c>
      <c r="G127" s="10" t="str">
        <f>IF('Quick Entry'!E132="","",'Quick Entry'!E132)</f>
        <v/>
      </c>
      <c r="H127" s="10" t="str">
        <f>IF('Quick Entry'!F132="","",'Quick Entry'!F132)</f>
        <v/>
      </c>
      <c r="I127" s="10"/>
      <c r="J127" s="10"/>
      <c r="K127" s="10"/>
      <c r="L127" s="10"/>
      <c r="M127" s="10"/>
      <c r="N127" s="15" t="str">
        <f t="shared" si="6"/>
        <v/>
      </c>
      <c r="O127" s="15" t="str">
        <f t="shared" si="7"/>
        <v/>
      </c>
      <c r="P127" s="15" t="str">
        <f>IF(O127="","",IF(O127&gt;=Settings!$B$5,"Moderate/severe","None/low"))</f>
        <v/>
      </c>
      <c r="Q127" s="10" t="str">
        <f>IF('Quick Entry'!G132="","",IF(OR('Quick Entry'!G132="Acute pain episode",'Quick Entry'!G132="Yes"),"Yes","No"))</f>
        <v/>
      </c>
      <c r="R127" s="10" t="str">
        <f>IF('Quick Entry'!H132="","",'Quick Entry'!H132)</f>
        <v/>
      </c>
      <c r="S127" s="10" t="str">
        <f>IF('Quick Entry'!I132="","",'Quick Entry'!I132)</f>
        <v/>
      </c>
      <c r="T127" s="10" t="str">
        <f>IF('Quick Entry'!J132="","",'Quick Entry'!J132)</f>
        <v/>
      </c>
      <c r="U127" s="10" t="str">
        <f>IF('Quick Entry'!K132="","",'Quick Entry'!K132)</f>
        <v/>
      </c>
      <c r="V127" s="10" t="str">
        <f>IF('Quick Entry'!M132="","",'Quick Entry'!M132)</f>
        <v/>
      </c>
      <c r="W127" s="10"/>
      <c r="X127" s="9" t="str">
        <f>IF('Quick Entry'!O132="","",'Quick Entry'!O132)</f>
        <v/>
      </c>
      <c r="Y127" s="9"/>
      <c r="Z127" s="15" t="str">
        <f t="shared" ca="1" si="8"/>
        <v/>
      </c>
      <c r="AA127" s="15" t="str">
        <f>IF(V127&lt;&gt;"Yes","Not needed",IF(Q127&lt;&gt;"Yes","Review per policy",IF(Z127&gt;Settings!$B$8,"Escalate review",IF(Z127&gt;Settings!$B$7,"Review due","Not needed"))))</f>
        <v>Not needed</v>
      </c>
      <c r="AB127" s="10"/>
      <c r="AC127" s="10" t="str">
        <f>IF('Quick Entry'!P132="","",'Quick Entry'!P132)</f>
        <v/>
      </c>
      <c r="AD127" s="15" t="str">
        <f>IF(AC127="","",IF(LEFT(AC127,1)*1&gt;=Settings!$B$9,"Sedation review",""))</f>
        <v/>
      </c>
      <c r="AE127" s="10"/>
      <c r="AF127" s="10"/>
      <c r="AG127" s="9"/>
      <c r="AH127" s="10" t="str">
        <f>IF('Quick Entry'!Q132="","",'Quick Entry'!Q132)</f>
        <v/>
      </c>
      <c r="AI127" s="10" t="str">
        <f>IF('Quick Entry'!S132="","",'Quick Entry'!S132)</f>
        <v/>
      </c>
      <c r="AJ127" s="15" t="str">
        <f t="shared" si="9"/>
        <v/>
      </c>
      <c r="AK127" s="10"/>
      <c r="AL127" s="10"/>
      <c r="AM127" s="29" t="str">
        <f>IF('Quick Entry'!T132="","",'Quick Entry'!T132)</f>
        <v/>
      </c>
    </row>
    <row r="128" spans="1:39">
      <c r="A128" s="15" t="str">
        <f t="shared" si="5"/>
        <v/>
      </c>
      <c r="B128" s="10" t="str">
        <f>IF('Quick Entry'!A133="","",'Quick Entry'!A133)</f>
        <v/>
      </c>
      <c r="C128" s="10" t="str">
        <f>IF('Quick Entry'!B133="","",'Quick Entry'!B133)</f>
        <v/>
      </c>
      <c r="D128" s="9" t="str">
        <f>IF('Quick Entry'!C133="","",'Quick Entry'!C133)</f>
        <v/>
      </c>
      <c r="E128" s="10"/>
      <c r="F128" s="10" t="str">
        <f>IF('Quick Entry'!D133="","",'Quick Entry'!D133)</f>
        <v/>
      </c>
      <c r="G128" s="10" t="str">
        <f>IF('Quick Entry'!E133="","",'Quick Entry'!E133)</f>
        <v/>
      </c>
      <c r="H128" s="10" t="str">
        <f>IF('Quick Entry'!F133="","",'Quick Entry'!F133)</f>
        <v/>
      </c>
      <c r="I128" s="10"/>
      <c r="J128" s="10"/>
      <c r="K128" s="10"/>
      <c r="L128" s="10"/>
      <c r="M128" s="10"/>
      <c r="N128" s="15" t="str">
        <f t="shared" si="6"/>
        <v/>
      </c>
      <c r="O128" s="15" t="str">
        <f t="shared" si="7"/>
        <v/>
      </c>
      <c r="P128" s="15" t="str">
        <f>IF(O128="","",IF(O128&gt;=Settings!$B$5,"Moderate/severe","None/low"))</f>
        <v/>
      </c>
      <c r="Q128" s="10" t="str">
        <f>IF('Quick Entry'!G133="","",IF(OR('Quick Entry'!G133="Acute pain episode",'Quick Entry'!G133="Yes"),"Yes","No"))</f>
        <v/>
      </c>
      <c r="R128" s="10" t="str">
        <f>IF('Quick Entry'!H133="","",'Quick Entry'!H133)</f>
        <v/>
      </c>
      <c r="S128" s="10" t="str">
        <f>IF('Quick Entry'!I133="","",'Quick Entry'!I133)</f>
        <v/>
      </c>
      <c r="T128" s="10" t="str">
        <f>IF('Quick Entry'!J133="","",'Quick Entry'!J133)</f>
        <v/>
      </c>
      <c r="U128" s="10" t="str">
        <f>IF('Quick Entry'!K133="","",'Quick Entry'!K133)</f>
        <v/>
      </c>
      <c r="V128" s="10" t="str">
        <f>IF('Quick Entry'!M133="","",'Quick Entry'!M133)</f>
        <v/>
      </c>
      <c r="W128" s="10"/>
      <c r="X128" s="9" t="str">
        <f>IF('Quick Entry'!O133="","",'Quick Entry'!O133)</f>
        <v/>
      </c>
      <c r="Y128" s="9"/>
      <c r="Z128" s="15" t="str">
        <f t="shared" ca="1" si="8"/>
        <v/>
      </c>
      <c r="AA128" s="15" t="str">
        <f>IF(V128&lt;&gt;"Yes","Not needed",IF(Q128&lt;&gt;"Yes","Review per policy",IF(Z128&gt;Settings!$B$8,"Escalate review",IF(Z128&gt;Settings!$B$7,"Review due","Not needed"))))</f>
        <v>Not needed</v>
      </c>
      <c r="AB128" s="10"/>
      <c r="AC128" s="10" t="str">
        <f>IF('Quick Entry'!P133="","",'Quick Entry'!P133)</f>
        <v/>
      </c>
      <c r="AD128" s="15" t="str">
        <f>IF(AC128="","",IF(LEFT(AC128,1)*1&gt;=Settings!$B$9,"Sedation review",""))</f>
        <v/>
      </c>
      <c r="AE128" s="10"/>
      <c r="AF128" s="10"/>
      <c r="AG128" s="9"/>
      <c r="AH128" s="10" t="str">
        <f>IF('Quick Entry'!Q133="","",'Quick Entry'!Q133)</f>
        <v/>
      </c>
      <c r="AI128" s="10" t="str">
        <f>IF('Quick Entry'!S133="","",'Quick Entry'!S133)</f>
        <v/>
      </c>
      <c r="AJ128" s="15" t="str">
        <f t="shared" si="9"/>
        <v/>
      </c>
      <c r="AK128" s="10"/>
      <c r="AL128" s="10"/>
      <c r="AM128" s="29" t="str">
        <f>IF('Quick Entry'!T133="","",'Quick Entry'!T133)</f>
        <v/>
      </c>
    </row>
    <row r="129" spans="1:39">
      <c r="A129" s="15" t="str">
        <f t="shared" si="5"/>
        <v/>
      </c>
      <c r="B129" s="10" t="str">
        <f>IF('Quick Entry'!A134="","",'Quick Entry'!A134)</f>
        <v/>
      </c>
      <c r="C129" s="10" t="str">
        <f>IF('Quick Entry'!B134="","",'Quick Entry'!B134)</f>
        <v/>
      </c>
      <c r="D129" s="9" t="str">
        <f>IF('Quick Entry'!C134="","",'Quick Entry'!C134)</f>
        <v/>
      </c>
      <c r="E129" s="10"/>
      <c r="F129" s="10" t="str">
        <f>IF('Quick Entry'!D134="","",'Quick Entry'!D134)</f>
        <v/>
      </c>
      <c r="G129" s="10" t="str">
        <f>IF('Quick Entry'!E134="","",'Quick Entry'!E134)</f>
        <v/>
      </c>
      <c r="H129" s="10" t="str">
        <f>IF('Quick Entry'!F134="","",'Quick Entry'!F134)</f>
        <v/>
      </c>
      <c r="I129" s="10"/>
      <c r="J129" s="10"/>
      <c r="K129" s="10"/>
      <c r="L129" s="10"/>
      <c r="M129" s="10"/>
      <c r="N129" s="15" t="str">
        <f t="shared" si="6"/>
        <v/>
      </c>
      <c r="O129" s="15" t="str">
        <f t="shared" si="7"/>
        <v/>
      </c>
      <c r="P129" s="15" t="str">
        <f>IF(O129="","",IF(O129&gt;=Settings!$B$5,"Moderate/severe","None/low"))</f>
        <v/>
      </c>
      <c r="Q129" s="10" t="str">
        <f>IF('Quick Entry'!G134="","",IF(OR('Quick Entry'!G134="Acute pain episode",'Quick Entry'!G134="Yes"),"Yes","No"))</f>
        <v/>
      </c>
      <c r="R129" s="10" t="str">
        <f>IF('Quick Entry'!H134="","",'Quick Entry'!H134)</f>
        <v/>
      </c>
      <c r="S129" s="10" t="str">
        <f>IF('Quick Entry'!I134="","",'Quick Entry'!I134)</f>
        <v/>
      </c>
      <c r="T129" s="10" t="str">
        <f>IF('Quick Entry'!J134="","",'Quick Entry'!J134)</f>
        <v/>
      </c>
      <c r="U129" s="10" t="str">
        <f>IF('Quick Entry'!K134="","",'Quick Entry'!K134)</f>
        <v/>
      </c>
      <c r="V129" s="10" t="str">
        <f>IF('Quick Entry'!M134="","",'Quick Entry'!M134)</f>
        <v/>
      </c>
      <c r="W129" s="10"/>
      <c r="X129" s="9" t="str">
        <f>IF('Quick Entry'!O134="","",'Quick Entry'!O134)</f>
        <v/>
      </c>
      <c r="Y129" s="9"/>
      <c r="Z129" s="15" t="str">
        <f t="shared" ca="1" si="8"/>
        <v/>
      </c>
      <c r="AA129" s="15" t="str">
        <f>IF(V129&lt;&gt;"Yes","Not needed",IF(Q129&lt;&gt;"Yes","Review per policy",IF(Z129&gt;Settings!$B$8,"Escalate review",IF(Z129&gt;Settings!$B$7,"Review due","Not needed"))))</f>
        <v>Not needed</v>
      </c>
      <c r="AB129" s="10"/>
      <c r="AC129" s="10" t="str">
        <f>IF('Quick Entry'!P134="","",'Quick Entry'!P134)</f>
        <v/>
      </c>
      <c r="AD129" s="15" t="str">
        <f>IF(AC129="","",IF(LEFT(AC129,1)*1&gt;=Settings!$B$9,"Sedation review",""))</f>
        <v/>
      </c>
      <c r="AE129" s="10"/>
      <c r="AF129" s="10"/>
      <c r="AG129" s="9"/>
      <c r="AH129" s="10" t="str">
        <f>IF('Quick Entry'!Q134="","",'Quick Entry'!Q134)</f>
        <v/>
      </c>
      <c r="AI129" s="10" t="str">
        <f>IF('Quick Entry'!S134="","",'Quick Entry'!S134)</f>
        <v/>
      </c>
      <c r="AJ129" s="15" t="str">
        <f t="shared" si="9"/>
        <v/>
      </c>
      <c r="AK129" s="10"/>
      <c r="AL129" s="10"/>
      <c r="AM129" s="29" t="str">
        <f>IF('Quick Entry'!T134="","",'Quick Entry'!T134)</f>
        <v/>
      </c>
    </row>
    <row r="130" spans="1:39">
      <c r="A130" s="15" t="str">
        <f t="shared" si="5"/>
        <v/>
      </c>
      <c r="B130" s="10" t="str">
        <f>IF('Quick Entry'!A135="","",'Quick Entry'!A135)</f>
        <v/>
      </c>
      <c r="C130" s="10" t="str">
        <f>IF('Quick Entry'!B135="","",'Quick Entry'!B135)</f>
        <v/>
      </c>
      <c r="D130" s="9" t="str">
        <f>IF('Quick Entry'!C135="","",'Quick Entry'!C135)</f>
        <v/>
      </c>
      <c r="E130" s="10"/>
      <c r="F130" s="10" t="str">
        <f>IF('Quick Entry'!D135="","",'Quick Entry'!D135)</f>
        <v/>
      </c>
      <c r="G130" s="10" t="str">
        <f>IF('Quick Entry'!E135="","",'Quick Entry'!E135)</f>
        <v/>
      </c>
      <c r="H130" s="10" t="str">
        <f>IF('Quick Entry'!F135="","",'Quick Entry'!F135)</f>
        <v/>
      </c>
      <c r="I130" s="10"/>
      <c r="J130" s="10"/>
      <c r="K130" s="10"/>
      <c r="L130" s="10"/>
      <c r="M130" s="10"/>
      <c r="N130" s="15" t="str">
        <f t="shared" si="6"/>
        <v/>
      </c>
      <c r="O130" s="15" t="str">
        <f t="shared" si="7"/>
        <v/>
      </c>
      <c r="P130" s="15" t="str">
        <f>IF(O130="","",IF(O130&gt;=Settings!$B$5,"Moderate/severe","None/low"))</f>
        <v/>
      </c>
      <c r="Q130" s="10" t="str">
        <f>IF('Quick Entry'!G135="","",IF(OR('Quick Entry'!G135="Acute pain episode",'Quick Entry'!G135="Yes"),"Yes","No"))</f>
        <v/>
      </c>
      <c r="R130" s="10" t="str">
        <f>IF('Quick Entry'!H135="","",'Quick Entry'!H135)</f>
        <v/>
      </c>
      <c r="S130" s="10" t="str">
        <f>IF('Quick Entry'!I135="","",'Quick Entry'!I135)</f>
        <v/>
      </c>
      <c r="T130" s="10" t="str">
        <f>IF('Quick Entry'!J135="","",'Quick Entry'!J135)</f>
        <v/>
      </c>
      <c r="U130" s="10" t="str">
        <f>IF('Quick Entry'!K135="","",'Quick Entry'!K135)</f>
        <v/>
      </c>
      <c r="V130" s="10" t="str">
        <f>IF('Quick Entry'!M135="","",'Quick Entry'!M135)</f>
        <v/>
      </c>
      <c r="W130" s="10"/>
      <c r="X130" s="9" t="str">
        <f>IF('Quick Entry'!O135="","",'Quick Entry'!O135)</f>
        <v/>
      </c>
      <c r="Y130" s="9"/>
      <c r="Z130" s="15" t="str">
        <f t="shared" ca="1" si="8"/>
        <v/>
      </c>
      <c r="AA130" s="15" t="str">
        <f>IF(V130&lt;&gt;"Yes","Not needed",IF(Q130&lt;&gt;"Yes","Review per policy",IF(Z130&gt;Settings!$B$8,"Escalate review",IF(Z130&gt;Settings!$B$7,"Review due","Not needed"))))</f>
        <v>Not needed</v>
      </c>
      <c r="AB130" s="10"/>
      <c r="AC130" s="10" t="str">
        <f>IF('Quick Entry'!P135="","",'Quick Entry'!P135)</f>
        <v/>
      </c>
      <c r="AD130" s="15" t="str">
        <f>IF(AC130="","",IF(LEFT(AC130,1)*1&gt;=Settings!$B$9,"Sedation review",""))</f>
        <v/>
      </c>
      <c r="AE130" s="10"/>
      <c r="AF130" s="10"/>
      <c r="AG130" s="9"/>
      <c r="AH130" s="10" t="str">
        <f>IF('Quick Entry'!Q135="","",'Quick Entry'!Q135)</f>
        <v/>
      </c>
      <c r="AI130" s="10" t="str">
        <f>IF('Quick Entry'!S135="","",'Quick Entry'!S135)</f>
        <v/>
      </c>
      <c r="AJ130" s="15" t="str">
        <f t="shared" si="9"/>
        <v/>
      </c>
      <c r="AK130" s="10"/>
      <c r="AL130" s="10"/>
      <c r="AM130" s="29" t="str">
        <f>IF('Quick Entry'!T135="","",'Quick Entry'!T135)</f>
        <v/>
      </c>
    </row>
    <row r="131" spans="1:39">
      <c r="A131" s="15" t="str">
        <f t="shared" ref="A131:A194" si="10">IF(B131="","",TEXT(D131,"yyyymmdd")&amp;"-"&amp;B131)</f>
        <v/>
      </c>
      <c r="B131" s="10" t="str">
        <f>IF('Quick Entry'!A136="","",'Quick Entry'!A136)</f>
        <v/>
      </c>
      <c r="C131" s="10" t="str">
        <f>IF('Quick Entry'!B136="","",'Quick Entry'!B136)</f>
        <v/>
      </c>
      <c r="D131" s="9" t="str">
        <f>IF('Quick Entry'!C136="","",'Quick Entry'!C136)</f>
        <v/>
      </c>
      <c r="E131" s="10"/>
      <c r="F131" s="10" t="str">
        <f>IF('Quick Entry'!D136="","",'Quick Entry'!D136)</f>
        <v/>
      </c>
      <c r="G131" s="10" t="str">
        <f>IF('Quick Entry'!E136="","",'Quick Entry'!E136)</f>
        <v/>
      </c>
      <c r="H131" s="10" t="str">
        <f>IF('Quick Entry'!F136="","",'Quick Entry'!F136)</f>
        <v/>
      </c>
      <c r="I131" s="10"/>
      <c r="J131" s="10"/>
      <c r="K131" s="10"/>
      <c r="L131" s="10"/>
      <c r="M131" s="10"/>
      <c r="N131" s="15" t="str">
        <f t="shared" ref="N131:N194" si="11">IF(COUNTA(I131:M131)=0,"",SUM(I131:M131))</f>
        <v/>
      </c>
      <c r="O131" s="15" t="str">
        <f t="shared" ref="O131:O194" si="12">IF(H131&lt;&gt;"",H131,IF(N131&lt;&gt;"",N131,""))</f>
        <v/>
      </c>
      <c r="P131" s="15" t="str">
        <f>IF(O131="","",IF(O131&gt;=Settings!$B$5,"Moderate/severe","None/low"))</f>
        <v/>
      </c>
      <c r="Q131" s="10" t="str">
        <f>IF('Quick Entry'!G136="","",IF(OR('Quick Entry'!G136="Acute pain episode",'Quick Entry'!G136="Yes"),"Yes","No"))</f>
        <v/>
      </c>
      <c r="R131" s="10" t="str">
        <f>IF('Quick Entry'!H136="","",'Quick Entry'!H136)</f>
        <v/>
      </c>
      <c r="S131" s="10" t="str">
        <f>IF('Quick Entry'!I136="","",'Quick Entry'!I136)</f>
        <v/>
      </c>
      <c r="T131" s="10" t="str">
        <f>IF('Quick Entry'!J136="","",'Quick Entry'!J136)</f>
        <v/>
      </c>
      <c r="U131" s="10" t="str">
        <f>IF('Quick Entry'!K136="","",'Quick Entry'!K136)</f>
        <v/>
      </c>
      <c r="V131" s="10" t="str">
        <f>IF('Quick Entry'!M136="","",'Quick Entry'!M136)</f>
        <v/>
      </c>
      <c r="W131" s="10"/>
      <c r="X131" s="9" t="str">
        <f>IF('Quick Entry'!O136="","",'Quick Entry'!O136)</f>
        <v/>
      </c>
      <c r="Y131" s="9"/>
      <c r="Z131" s="15" t="str">
        <f t="shared" ref="Z131:Z194" ca="1" si="13">IF(AND(V131="Yes",X131&lt;&gt;""),MAX(0,TODAY()-X131+1),"")</f>
        <v/>
      </c>
      <c r="AA131" s="15" t="str">
        <f>IF(V131&lt;&gt;"Yes","Not needed",IF(Q131&lt;&gt;"Yes","Review per policy",IF(Z131&gt;Settings!$B$8,"Escalate review",IF(Z131&gt;Settings!$B$7,"Review due","Not needed"))))</f>
        <v>Not needed</v>
      </c>
      <c r="AB131" s="10"/>
      <c r="AC131" s="10" t="str">
        <f>IF('Quick Entry'!P136="","",'Quick Entry'!P136)</f>
        <v/>
      </c>
      <c r="AD131" s="15" t="str">
        <f>IF(AC131="","",IF(LEFT(AC131,1)*1&gt;=Settings!$B$9,"Sedation review",""))</f>
        <v/>
      </c>
      <c r="AE131" s="10"/>
      <c r="AF131" s="10"/>
      <c r="AG131" s="9"/>
      <c r="AH131" s="10" t="str">
        <f>IF('Quick Entry'!Q136="","",'Quick Entry'!Q136)</f>
        <v/>
      </c>
      <c r="AI131" s="10" t="str">
        <f>IF('Quick Entry'!S136="","",'Quick Entry'!S136)</f>
        <v/>
      </c>
      <c r="AJ131" s="15" t="str">
        <f t="shared" ref="AJ131:AJ194" si="14">IF(AND(O131&lt;&gt;"",AI131&lt;&gt;""),O131-AI131,"")</f>
        <v/>
      </c>
      <c r="AK131" s="10"/>
      <c r="AL131" s="10"/>
      <c r="AM131" s="29" t="str">
        <f>IF('Quick Entry'!T136="","",'Quick Entry'!T136)</f>
        <v/>
      </c>
    </row>
    <row r="132" spans="1:39">
      <c r="A132" s="15" t="str">
        <f t="shared" si="10"/>
        <v/>
      </c>
      <c r="B132" s="10" t="str">
        <f>IF('Quick Entry'!A137="","",'Quick Entry'!A137)</f>
        <v/>
      </c>
      <c r="C132" s="10" t="str">
        <f>IF('Quick Entry'!B137="","",'Quick Entry'!B137)</f>
        <v/>
      </c>
      <c r="D132" s="9" t="str">
        <f>IF('Quick Entry'!C137="","",'Quick Entry'!C137)</f>
        <v/>
      </c>
      <c r="E132" s="10"/>
      <c r="F132" s="10" t="str">
        <f>IF('Quick Entry'!D137="","",'Quick Entry'!D137)</f>
        <v/>
      </c>
      <c r="G132" s="10" t="str">
        <f>IF('Quick Entry'!E137="","",'Quick Entry'!E137)</f>
        <v/>
      </c>
      <c r="H132" s="10" t="str">
        <f>IF('Quick Entry'!F137="","",'Quick Entry'!F137)</f>
        <v/>
      </c>
      <c r="I132" s="10"/>
      <c r="J132" s="10"/>
      <c r="K132" s="10"/>
      <c r="L132" s="10"/>
      <c r="M132" s="10"/>
      <c r="N132" s="15" t="str">
        <f t="shared" si="11"/>
        <v/>
      </c>
      <c r="O132" s="15" t="str">
        <f t="shared" si="12"/>
        <v/>
      </c>
      <c r="P132" s="15" t="str">
        <f>IF(O132="","",IF(O132&gt;=Settings!$B$5,"Moderate/severe","None/low"))</f>
        <v/>
      </c>
      <c r="Q132" s="10" t="str">
        <f>IF('Quick Entry'!G137="","",IF(OR('Quick Entry'!G137="Acute pain episode",'Quick Entry'!G137="Yes"),"Yes","No"))</f>
        <v/>
      </c>
      <c r="R132" s="10" t="str">
        <f>IF('Quick Entry'!H137="","",'Quick Entry'!H137)</f>
        <v/>
      </c>
      <c r="S132" s="10" t="str">
        <f>IF('Quick Entry'!I137="","",'Quick Entry'!I137)</f>
        <v/>
      </c>
      <c r="T132" s="10" t="str">
        <f>IF('Quick Entry'!J137="","",'Quick Entry'!J137)</f>
        <v/>
      </c>
      <c r="U132" s="10" t="str">
        <f>IF('Quick Entry'!K137="","",'Quick Entry'!K137)</f>
        <v/>
      </c>
      <c r="V132" s="10" t="str">
        <f>IF('Quick Entry'!M137="","",'Quick Entry'!M137)</f>
        <v/>
      </c>
      <c r="W132" s="10"/>
      <c r="X132" s="9" t="str">
        <f>IF('Quick Entry'!O137="","",'Quick Entry'!O137)</f>
        <v/>
      </c>
      <c r="Y132" s="9"/>
      <c r="Z132" s="15" t="str">
        <f t="shared" ca="1" si="13"/>
        <v/>
      </c>
      <c r="AA132" s="15" t="str">
        <f>IF(V132&lt;&gt;"Yes","Not needed",IF(Q132&lt;&gt;"Yes","Review per policy",IF(Z132&gt;Settings!$B$8,"Escalate review",IF(Z132&gt;Settings!$B$7,"Review due","Not needed"))))</f>
        <v>Not needed</v>
      </c>
      <c r="AB132" s="10"/>
      <c r="AC132" s="10" t="str">
        <f>IF('Quick Entry'!P137="","",'Quick Entry'!P137)</f>
        <v/>
      </c>
      <c r="AD132" s="15" t="str">
        <f>IF(AC132="","",IF(LEFT(AC132,1)*1&gt;=Settings!$B$9,"Sedation review",""))</f>
        <v/>
      </c>
      <c r="AE132" s="10"/>
      <c r="AF132" s="10"/>
      <c r="AG132" s="9"/>
      <c r="AH132" s="10" t="str">
        <f>IF('Quick Entry'!Q137="","",'Quick Entry'!Q137)</f>
        <v/>
      </c>
      <c r="AI132" s="10" t="str">
        <f>IF('Quick Entry'!S137="","",'Quick Entry'!S137)</f>
        <v/>
      </c>
      <c r="AJ132" s="15" t="str">
        <f t="shared" si="14"/>
        <v/>
      </c>
      <c r="AK132" s="10"/>
      <c r="AL132" s="10"/>
      <c r="AM132" s="29" t="str">
        <f>IF('Quick Entry'!T137="","",'Quick Entry'!T137)</f>
        <v/>
      </c>
    </row>
    <row r="133" spans="1:39">
      <c r="A133" s="15" t="str">
        <f t="shared" si="10"/>
        <v/>
      </c>
      <c r="B133" s="10" t="str">
        <f>IF('Quick Entry'!A138="","",'Quick Entry'!A138)</f>
        <v/>
      </c>
      <c r="C133" s="10" t="str">
        <f>IF('Quick Entry'!B138="","",'Quick Entry'!B138)</f>
        <v/>
      </c>
      <c r="D133" s="9" t="str">
        <f>IF('Quick Entry'!C138="","",'Quick Entry'!C138)</f>
        <v/>
      </c>
      <c r="E133" s="10"/>
      <c r="F133" s="10" t="str">
        <f>IF('Quick Entry'!D138="","",'Quick Entry'!D138)</f>
        <v/>
      </c>
      <c r="G133" s="10" t="str">
        <f>IF('Quick Entry'!E138="","",'Quick Entry'!E138)</f>
        <v/>
      </c>
      <c r="H133" s="10" t="str">
        <f>IF('Quick Entry'!F138="","",'Quick Entry'!F138)</f>
        <v/>
      </c>
      <c r="I133" s="10"/>
      <c r="J133" s="10"/>
      <c r="K133" s="10"/>
      <c r="L133" s="10"/>
      <c r="M133" s="10"/>
      <c r="N133" s="15" t="str">
        <f t="shared" si="11"/>
        <v/>
      </c>
      <c r="O133" s="15" t="str">
        <f t="shared" si="12"/>
        <v/>
      </c>
      <c r="P133" s="15" t="str">
        <f>IF(O133="","",IF(O133&gt;=Settings!$B$5,"Moderate/severe","None/low"))</f>
        <v/>
      </c>
      <c r="Q133" s="10" t="str">
        <f>IF('Quick Entry'!G138="","",IF(OR('Quick Entry'!G138="Acute pain episode",'Quick Entry'!G138="Yes"),"Yes","No"))</f>
        <v/>
      </c>
      <c r="R133" s="10" t="str">
        <f>IF('Quick Entry'!H138="","",'Quick Entry'!H138)</f>
        <v/>
      </c>
      <c r="S133" s="10" t="str">
        <f>IF('Quick Entry'!I138="","",'Quick Entry'!I138)</f>
        <v/>
      </c>
      <c r="T133" s="10" t="str">
        <f>IF('Quick Entry'!J138="","",'Quick Entry'!J138)</f>
        <v/>
      </c>
      <c r="U133" s="10" t="str">
        <f>IF('Quick Entry'!K138="","",'Quick Entry'!K138)</f>
        <v/>
      </c>
      <c r="V133" s="10" t="str">
        <f>IF('Quick Entry'!M138="","",'Quick Entry'!M138)</f>
        <v/>
      </c>
      <c r="W133" s="10"/>
      <c r="X133" s="9" t="str">
        <f>IF('Quick Entry'!O138="","",'Quick Entry'!O138)</f>
        <v/>
      </c>
      <c r="Y133" s="9"/>
      <c r="Z133" s="15" t="str">
        <f t="shared" ca="1" si="13"/>
        <v/>
      </c>
      <c r="AA133" s="15" t="str">
        <f>IF(V133&lt;&gt;"Yes","Not needed",IF(Q133&lt;&gt;"Yes","Review per policy",IF(Z133&gt;Settings!$B$8,"Escalate review",IF(Z133&gt;Settings!$B$7,"Review due","Not needed"))))</f>
        <v>Not needed</v>
      </c>
      <c r="AB133" s="10"/>
      <c r="AC133" s="10" t="str">
        <f>IF('Quick Entry'!P138="","",'Quick Entry'!P138)</f>
        <v/>
      </c>
      <c r="AD133" s="15" t="str">
        <f>IF(AC133="","",IF(LEFT(AC133,1)*1&gt;=Settings!$B$9,"Sedation review",""))</f>
        <v/>
      </c>
      <c r="AE133" s="10"/>
      <c r="AF133" s="10"/>
      <c r="AG133" s="9"/>
      <c r="AH133" s="10" t="str">
        <f>IF('Quick Entry'!Q138="","",'Quick Entry'!Q138)</f>
        <v/>
      </c>
      <c r="AI133" s="10" t="str">
        <f>IF('Quick Entry'!S138="","",'Quick Entry'!S138)</f>
        <v/>
      </c>
      <c r="AJ133" s="15" t="str">
        <f t="shared" si="14"/>
        <v/>
      </c>
      <c r="AK133" s="10"/>
      <c r="AL133" s="10"/>
      <c r="AM133" s="29" t="str">
        <f>IF('Quick Entry'!T138="","",'Quick Entry'!T138)</f>
        <v/>
      </c>
    </row>
    <row r="134" spans="1:39">
      <c r="A134" s="15" t="str">
        <f t="shared" si="10"/>
        <v/>
      </c>
      <c r="B134" s="10" t="str">
        <f>IF('Quick Entry'!A139="","",'Quick Entry'!A139)</f>
        <v/>
      </c>
      <c r="C134" s="10" t="str">
        <f>IF('Quick Entry'!B139="","",'Quick Entry'!B139)</f>
        <v/>
      </c>
      <c r="D134" s="9" t="str">
        <f>IF('Quick Entry'!C139="","",'Quick Entry'!C139)</f>
        <v/>
      </c>
      <c r="E134" s="10"/>
      <c r="F134" s="10" t="str">
        <f>IF('Quick Entry'!D139="","",'Quick Entry'!D139)</f>
        <v/>
      </c>
      <c r="G134" s="10" t="str">
        <f>IF('Quick Entry'!E139="","",'Quick Entry'!E139)</f>
        <v/>
      </c>
      <c r="H134" s="10" t="str">
        <f>IF('Quick Entry'!F139="","",'Quick Entry'!F139)</f>
        <v/>
      </c>
      <c r="I134" s="10"/>
      <c r="J134" s="10"/>
      <c r="K134" s="10"/>
      <c r="L134" s="10"/>
      <c r="M134" s="10"/>
      <c r="N134" s="15" t="str">
        <f t="shared" si="11"/>
        <v/>
      </c>
      <c r="O134" s="15" t="str">
        <f t="shared" si="12"/>
        <v/>
      </c>
      <c r="P134" s="15" t="str">
        <f>IF(O134="","",IF(O134&gt;=Settings!$B$5,"Moderate/severe","None/low"))</f>
        <v/>
      </c>
      <c r="Q134" s="10" t="str">
        <f>IF('Quick Entry'!G139="","",IF(OR('Quick Entry'!G139="Acute pain episode",'Quick Entry'!G139="Yes"),"Yes","No"))</f>
        <v/>
      </c>
      <c r="R134" s="10" t="str">
        <f>IF('Quick Entry'!H139="","",'Quick Entry'!H139)</f>
        <v/>
      </c>
      <c r="S134" s="10" t="str">
        <f>IF('Quick Entry'!I139="","",'Quick Entry'!I139)</f>
        <v/>
      </c>
      <c r="T134" s="10" t="str">
        <f>IF('Quick Entry'!J139="","",'Quick Entry'!J139)</f>
        <v/>
      </c>
      <c r="U134" s="10" t="str">
        <f>IF('Quick Entry'!K139="","",'Quick Entry'!K139)</f>
        <v/>
      </c>
      <c r="V134" s="10" t="str">
        <f>IF('Quick Entry'!M139="","",'Quick Entry'!M139)</f>
        <v/>
      </c>
      <c r="W134" s="10"/>
      <c r="X134" s="9" t="str">
        <f>IF('Quick Entry'!O139="","",'Quick Entry'!O139)</f>
        <v/>
      </c>
      <c r="Y134" s="9"/>
      <c r="Z134" s="15" t="str">
        <f t="shared" ca="1" si="13"/>
        <v/>
      </c>
      <c r="AA134" s="15" t="str">
        <f>IF(V134&lt;&gt;"Yes","Not needed",IF(Q134&lt;&gt;"Yes","Review per policy",IF(Z134&gt;Settings!$B$8,"Escalate review",IF(Z134&gt;Settings!$B$7,"Review due","Not needed"))))</f>
        <v>Not needed</v>
      </c>
      <c r="AB134" s="10"/>
      <c r="AC134" s="10" t="str">
        <f>IF('Quick Entry'!P139="","",'Quick Entry'!P139)</f>
        <v/>
      </c>
      <c r="AD134" s="15" t="str">
        <f>IF(AC134="","",IF(LEFT(AC134,1)*1&gt;=Settings!$B$9,"Sedation review",""))</f>
        <v/>
      </c>
      <c r="AE134" s="10"/>
      <c r="AF134" s="10"/>
      <c r="AG134" s="9"/>
      <c r="AH134" s="10" t="str">
        <f>IF('Quick Entry'!Q139="","",'Quick Entry'!Q139)</f>
        <v/>
      </c>
      <c r="AI134" s="10" t="str">
        <f>IF('Quick Entry'!S139="","",'Quick Entry'!S139)</f>
        <v/>
      </c>
      <c r="AJ134" s="15" t="str">
        <f t="shared" si="14"/>
        <v/>
      </c>
      <c r="AK134" s="10"/>
      <c r="AL134" s="10"/>
      <c r="AM134" s="29" t="str">
        <f>IF('Quick Entry'!T139="","",'Quick Entry'!T139)</f>
        <v/>
      </c>
    </row>
    <row r="135" spans="1:39">
      <c r="A135" s="15" t="str">
        <f t="shared" si="10"/>
        <v/>
      </c>
      <c r="B135" s="10" t="str">
        <f>IF('Quick Entry'!A140="","",'Quick Entry'!A140)</f>
        <v/>
      </c>
      <c r="C135" s="10" t="str">
        <f>IF('Quick Entry'!B140="","",'Quick Entry'!B140)</f>
        <v/>
      </c>
      <c r="D135" s="9" t="str">
        <f>IF('Quick Entry'!C140="","",'Quick Entry'!C140)</f>
        <v/>
      </c>
      <c r="E135" s="10"/>
      <c r="F135" s="10" t="str">
        <f>IF('Quick Entry'!D140="","",'Quick Entry'!D140)</f>
        <v/>
      </c>
      <c r="G135" s="10" t="str">
        <f>IF('Quick Entry'!E140="","",'Quick Entry'!E140)</f>
        <v/>
      </c>
      <c r="H135" s="10" t="str">
        <f>IF('Quick Entry'!F140="","",'Quick Entry'!F140)</f>
        <v/>
      </c>
      <c r="I135" s="10"/>
      <c r="J135" s="10"/>
      <c r="K135" s="10"/>
      <c r="L135" s="10"/>
      <c r="M135" s="10"/>
      <c r="N135" s="15" t="str">
        <f t="shared" si="11"/>
        <v/>
      </c>
      <c r="O135" s="15" t="str">
        <f t="shared" si="12"/>
        <v/>
      </c>
      <c r="P135" s="15" t="str">
        <f>IF(O135="","",IF(O135&gt;=Settings!$B$5,"Moderate/severe","None/low"))</f>
        <v/>
      </c>
      <c r="Q135" s="10" t="str">
        <f>IF('Quick Entry'!G140="","",IF(OR('Quick Entry'!G140="Acute pain episode",'Quick Entry'!G140="Yes"),"Yes","No"))</f>
        <v/>
      </c>
      <c r="R135" s="10" t="str">
        <f>IF('Quick Entry'!H140="","",'Quick Entry'!H140)</f>
        <v/>
      </c>
      <c r="S135" s="10" t="str">
        <f>IF('Quick Entry'!I140="","",'Quick Entry'!I140)</f>
        <v/>
      </c>
      <c r="T135" s="10" t="str">
        <f>IF('Quick Entry'!J140="","",'Quick Entry'!J140)</f>
        <v/>
      </c>
      <c r="U135" s="10" t="str">
        <f>IF('Quick Entry'!K140="","",'Quick Entry'!K140)</f>
        <v/>
      </c>
      <c r="V135" s="10" t="str">
        <f>IF('Quick Entry'!M140="","",'Quick Entry'!M140)</f>
        <v/>
      </c>
      <c r="W135" s="10"/>
      <c r="X135" s="9" t="str">
        <f>IF('Quick Entry'!O140="","",'Quick Entry'!O140)</f>
        <v/>
      </c>
      <c r="Y135" s="9"/>
      <c r="Z135" s="15" t="str">
        <f t="shared" ca="1" si="13"/>
        <v/>
      </c>
      <c r="AA135" s="15" t="str">
        <f>IF(V135&lt;&gt;"Yes","Not needed",IF(Q135&lt;&gt;"Yes","Review per policy",IF(Z135&gt;Settings!$B$8,"Escalate review",IF(Z135&gt;Settings!$B$7,"Review due","Not needed"))))</f>
        <v>Not needed</v>
      </c>
      <c r="AB135" s="10"/>
      <c r="AC135" s="10" t="str">
        <f>IF('Quick Entry'!P140="","",'Quick Entry'!P140)</f>
        <v/>
      </c>
      <c r="AD135" s="15" t="str">
        <f>IF(AC135="","",IF(LEFT(AC135,1)*1&gt;=Settings!$B$9,"Sedation review",""))</f>
        <v/>
      </c>
      <c r="AE135" s="10"/>
      <c r="AF135" s="10"/>
      <c r="AG135" s="9"/>
      <c r="AH135" s="10" t="str">
        <f>IF('Quick Entry'!Q140="","",'Quick Entry'!Q140)</f>
        <v/>
      </c>
      <c r="AI135" s="10" t="str">
        <f>IF('Quick Entry'!S140="","",'Quick Entry'!S140)</f>
        <v/>
      </c>
      <c r="AJ135" s="15" t="str">
        <f t="shared" si="14"/>
        <v/>
      </c>
      <c r="AK135" s="10"/>
      <c r="AL135" s="10"/>
      <c r="AM135" s="29" t="str">
        <f>IF('Quick Entry'!T140="","",'Quick Entry'!T140)</f>
        <v/>
      </c>
    </row>
    <row r="136" spans="1:39">
      <c r="A136" s="15" t="str">
        <f t="shared" si="10"/>
        <v/>
      </c>
      <c r="B136" s="10" t="str">
        <f>IF('Quick Entry'!A141="","",'Quick Entry'!A141)</f>
        <v/>
      </c>
      <c r="C136" s="10" t="str">
        <f>IF('Quick Entry'!B141="","",'Quick Entry'!B141)</f>
        <v/>
      </c>
      <c r="D136" s="9" t="str">
        <f>IF('Quick Entry'!C141="","",'Quick Entry'!C141)</f>
        <v/>
      </c>
      <c r="E136" s="10"/>
      <c r="F136" s="10" t="str">
        <f>IF('Quick Entry'!D141="","",'Quick Entry'!D141)</f>
        <v/>
      </c>
      <c r="G136" s="10" t="str">
        <f>IF('Quick Entry'!E141="","",'Quick Entry'!E141)</f>
        <v/>
      </c>
      <c r="H136" s="10" t="str">
        <f>IF('Quick Entry'!F141="","",'Quick Entry'!F141)</f>
        <v/>
      </c>
      <c r="I136" s="10"/>
      <c r="J136" s="10"/>
      <c r="K136" s="10"/>
      <c r="L136" s="10"/>
      <c r="M136" s="10"/>
      <c r="N136" s="15" t="str">
        <f t="shared" si="11"/>
        <v/>
      </c>
      <c r="O136" s="15" t="str">
        <f t="shared" si="12"/>
        <v/>
      </c>
      <c r="P136" s="15" t="str">
        <f>IF(O136="","",IF(O136&gt;=Settings!$B$5,"Moderate/severe","None/low"))</f>
        <v/>
      </c>
      <c r="Q136" s="10" t="str">
        <f>IF('Quick Entry'!G141="","",IF(OR('Quick Entry'!G141="Acute pain episode",'Quick Entry'!G141="Yes"),"Yes","No"))</f>
        <v/>
      </c>
      <c r="R136" s="10" t="str">
        <f>IF('Quick Entry'!H141="","",'Quick Entry'!H141)</f>
        <v/>
      </c>
      <c r="S136" s="10" t="str">
        <f>IF('Quick Entry'!I141="","",'Quick Entry'!I141)</f>
        <v/>
      </c>
      <c r="T136" s="10" t="str">
        <f>IF('Quick Entry'!J141="","",'Quick Entry'!J141)</f>
        <v/>
      </c>
      <c r="U136" s="10" t="str">
        <f>IF('Quick Entry'!K141="","",'Quick Entry'!K141)</f>
        <v/>
      </c>
      <c r="V136" s="10" t="str">
        <f>IF('Quick Entry'!M141="","",'Quick Entry'!M141)</f>
        <v/>
      </c>
      <c r="W136" s="10"/>
      <c r="X136" s="9" t="str">
        <f>IF('Quick Entry'!O141="","",'Quick Entry'!O141)</f>
        <v/>
      </c>
      <c r="Y136" s="9"/>
      <c r="Z136" s="15" t="str">
        <f t="shared" ca="1" si="13"/>
        <v/>
      </c>
      <c r="AA136" s="15" t="str">
        <f>IF(V136&lt;&gt;"Yes","Not needed",IF(Q136&lt;&gt;"Yes","Review per policy",IF(Z136&gt;Settings!$B$8,"Escalate review",IF(Z136&gt;Settings!$B$7,"Review due","Not needed"))))</f>
        <v>Not needed</v>
      </c>
      <c r="AB136" s="10"/>
      <c r="AC136" s="10" t="str">
        <f>IF('Quick Entry'!P141="","",'Quick Entry'!P141)</f>
        <v/>
      </c>
      <c r="AD136" s="15" t="str">
        <f>IF(AC136="","",IF(LEFT(AC136,1)*1&gt;=Settings!$B$9,"Sedation review",""))</f>
        <v/>
      </c>
      <c r="AE136" s="10"/>
      <c r="AF136" s="10"/>
      <c r="AG136" s="9"/>
      <c r="AH136" s="10" t="str">
        <f>IF('Quick Entry'!Q141="","",'Quick Entry'!Q141)</f>
        <v/>
      </c>
      <c r="AI136" s="10" t="str">
        <f>IF('Quick Entry'!S141="","",'Quick Entry'!S141)</f>
        <v/>
      </c>
      <c r="AJ136" s="15" t="str">
        <f t="shared" si="14"/>
        <v/>
      </c>
      <c r="AK136" s="10"/>
      <c r="AL136" s="10"/>
      <c r="AM136" s="29" t="str">
        <f>IF('Quick Entry'!T141="","",'Quick Entry'!T141)</f>
        <v/>
      </c>
    </row>
    <row r="137" spans="1:39">
      <c r="A137" s="15" t="str">
        <f t="shared" si="10"/>
        <v/>
      </c>
      <c r="B137" s="10" t="str">
        <f>IF('Quick Entry'!A142="","",'Quick Entry'!A142)</f>
        <v/>
      </c>
      <c r="C137" s="10" t="str">
        <f>IF('Quick Entry'!B142="","",'Quick Entry'!B142)</f>
        <v/>
      </c>
      <c r="D137" s="9" t="str">
        <f>IF('Quick Entry'!C142="","",'Quick Entry'!C142)</f>
        <v/>
      </c>
      <c r="E137" s="10"/>
      <c r="F137" s="10" t="str">
        <f>IF('Quick Entry'!D142="","",'Quick Entry'!D142)</f>
        <v/>
      </c>
      <c r="G137" s="10" t="str">
        <f>IF('Quick Entry'!E142="","",'Quick Entry'!E142)</f>
        <v/>
      </c>
      <c r="H137" s="10" t="str">
        <f>IF('Quick Entry'!F142="","",'Quick Entry'!F142)</f>
        <v/>
      </c>
      <c r="I137" s="10"/>
      <c r="J137" s="10"/>
      <c r="K137" s="10"/>
      <c r="L137" s="10"/>
      <c r="M137" s="10"/>
      <c r="N137" s="15" t="str">
        <f t="shared" si="11"/>
        <v/>
      </c>
      <c r="O137" s="15" t="str">
        <f t="shared" si="12"/>
        <v/>
      </c>
      <c r="P137" s="15" t="str">
        <f>IF(O137="","",IF(O137&gt;=Settings!$B$5,"Moderate/severe","None/low"))</f>
        <v/>
      </c>
      <c r="Q137" s="10" t="str">
        <f>IF('Quick Entry'!G142="","",IF(OR('Quick Entry'!G142="Acute pain episode",'Quick Entry'!G142="Yes"),"Yes","No"))</f>
        <v/>
      </c>
      <c r="R137" s="10" t="str">
        <f>IF('Quick Entry'!H142="","",'Quick Entry'!H142)</f>
        <v/>
      </c>
      <c r="S137" s="10" t="str">
        <f>IF('Quick Entry'!I142="","",'Quick Entry'!I142)</f>
        <v/>
      </c>
      <c r="T137" s="10" t="str">
        <f>IF('Quick Entry'!J142="","",'Quick Entry'!J142)</f>
        <v/>
      </c>
      <c r="U137" s="10" t="str">
        <f>IF('Quick Entry'!K142="","",'Quick Entry'!K142)</f>
        <v/>
      </c>
      <c r="V137" s="10" t="str">
        <f>IF('Quick Entry'!M142="","",'Quick Entry'!M142)</f>
        <v/>
      </c>
      <c r="W137" s="10"/>
      <c r="X137" s="9" t="str">
        <f>IF('Quick Entry'!O142="","",'Quick Entry'!O142)</f>
        <v/>
      </c>
      <c r="Y137" s="9"/>
      <c r="Z137" s="15" t="str">
        <f t="shared" ca="1" si="13"/>
        <v/>
      </c>
      <c r="AA137" s="15" t="str">
        <f>IF(V137&lt;&gt;"Yes","Not needed",IF(Q137&lt;&gt;"Yes","Review per policy",IF(Z137&gt;Settings!$B$8,"Escalate review",IF(Z137&gt;Settings!$B$7,"Review due","Not needed"))))</f>
        <v>Not needed</v>
      </c>
      <c r="AB137" s="10"/>
      <c r="AC137" s="10" t="str">
        <f>IF('Quick Entry'!P142="","",'Quick Entry'!P142)</f>
        <v/>
      </c>
      <c r="AD137" s="15" t="str">
        <f>IF(AC137="","",IF(LEFT(AC137,1)*1&gt;=Settings!$B$9,"Sedation review",""))</f>
        <v/>
      </c>
      <c r="AE137" s="10"/>
      <c r="AF137" s="10"/>
      <c r="AG137" s="9"/>
      <c r="AH137" s="10" t="str">
        <f>IF('Quick Entry'!Q142="","",'Quick Entry'!Q142)</f>
        <v/>
      </c>
      <c r="AI137" s="10" t="str">
        <f>IF('Quick Entry'!S142="","",'Quick Entry'!S142)</f>
        <v/>
      </c>
      <c r="AJ137" s="15" t="str">
        <f t="shared" si="14"/>
        <v/>
      </c>
      <c r="AK137" s="10"/>
      <c r="AL137" s="10"/>
      <c r="AM137" s="29" t="str">
        <f>IF('Quick Entry'!T142="","",'Quick Entry'!T142)</f>
        <v/>
      </c>
    </row>
    <row r="138" spans="1:39">
      <c r="A138" s="15" t="str">
        <f t="shared" si="10"/>
        <v/>
      </c>
      <c r="B138" s="10" t="str">
        <f>IF('Quick Entry'!A143="","",'Quick Entry'!A143)</f>
        <v/>
      </c>
      <c r="C138" s="10" t="str">
        <f>IF('Quick Entry'!B143="","",'Quick Entry'!B143)</f>
        <v/>
      </c>
      <c r="D138" s="9" t="str">
        <f>IF('Quick Entry'!C143="","",'Quick Entry'!C143)</f>
        <v/>
      </c>
      <c r="E138" s="10"/>
      <c r="F138" s="10" t="str">
        <f>IF('Quick Entry'!D143="","",'Quick Entry'!D143)</f>
        <v/>
      </c>
      <c r="G138" s="10" t="str">
        <f>IF('Quick Entry'!E143="","",'Quick Entry'!E143)</f>
        <v/>
      </c>
      <c r="H138" s="10" t="str">
        <f>IF('Quick Entry'!F143="","",'Quick Entry'!F143)</f>
        <v/>
      </c>
      <c r="I138" s="10"/>
      <c r="J138" s="10"/>
      <c r="K138" s="10"/>
      <c r="L138" s="10"/>
      <c r="M138" s="10"/>
      <c r="N138" s="15" t="str">
        <f t="shared" si="11"/>
        <v/>
      </c>
      <c r="O138" s="15" t="str">
        <f t="shared" si="12"/>
        <v/>
      </c>
      <c r="P138" s="15" t="str">
        <f>IF(O138="","",IF(O138&gt;=Settings!$B$5,"Moderate/severe","None/low"))</f>
        <v/>
      </c>
      <c r="Q138" s="10" t="str">
        <f>IF('Quick Entry'!G143="","",IF(OR('Quick Entry'!G143="Acute pain episode",'Quick Entry'!G143="Yes"),"Yes","No"))</f>
        <v/>
      </c>
      <c r="R138" s="10" t="str">
        <f>IF('Quick Entry'!H143="","",'Quick Entry'!H143)</f>
        <v/>
      </c>
      <c r="S138" s="10" t="str">
        <f>IF('Quick Entry'!I143="","",'Quick Entry'!I143)</f>
        <v/>
      </c>
      <c r="T138" s="10" t="str">
        <f>IF('Quick Entry'!J143="","",'Quick Entry'!J143)</f>
        <v/>
      </c>
      <c r="U138" s="10" t="str">
        <f>IF('Quick Entry'!K143="","",'Quick Entry'!K143)</f>
        <v/>
      </c>
      <c r="V138" s="10" t="str">
        <f>IF('Quick Entry'!M143="","",'Quick Entry'!M143)</f>
        <v/>
      </c>
      <c r="W138" s="10"/>
      <c r="X138" s="9" t="str">
        <f>IF('Quick Entry'!O143="","",'Quick Entry'!O143)</f>
        <v/>
      </c>
      <c r="Y138" s="9"/>
      <c r="Z138" s="15" t="str">
        <f t="shared" ca="1" si="13"/>
        <v/>
      </c>
      <c r="AA138" s="15" t="str">
        <f>IF(V138&lt;&gt;"Yes","Not needed",IF(Q138&lt;&gt;"Yes","Review per policy",IF(Z138&gt;Settings!$B$8,"Escalate review",IF(Z138&gt;Settings!$B$7,"Review due","Not needed"))))</f>
        <v>Not needed</v>
      </c>
      <c r="AB138" s="10"/>
      <c r="AC138" s="10" t="str">
        <f>IF('Quick Entry'!P143="","",'Quick Entry'!P143)</f>
        <v/>
      </c>
      <c r="AD138" s="15" t="str">
        <f>IF(AC138="","",IF(LEFT(AC138,1)*1&gt;=Settings!$B$9,"Sedation review",""))</f>
        <v/>
      </c>
      <c r="AE138" s="10"/>
      <c r="AF138" s="10"/>
      <c r="AG138" s="9"/>
      <c r="AH138" s="10" t="str">
        <f>IF('Quick Entry'!Q143="","",'Quick Entry'!Q143)</f>
        <v/>
      </c>
      <c r="AI138" s="10" t="str">
        <f>IF('Quick Entry'!S143="","",'Quick Entry'!S143)</f>
        <v/>
      </c>
      <c r="AJ138" s="15" t="str">
        <f t="shared" si="14"/>
        <v/>
      </c>
      <c r="AK138" s="10"/>
      <c r="AL138" s="10"/>
      <c r="AM138" s="29" t="str">
        <f>IF('Quick Entry'!T143="","",'Quick Entry'!T143)</f>
        <v/>
      </c>
    </row>
    <row r="139" spans="1:39">
      <c r="A139" s="15" t="str">
        <f t="shared" si="10"/>
        <v/>
      </c>
      <c r="B139" s="10" t="str">
        <f>IF('Quick Entry'!A144="","",'Quick Entry'!A144)</f>
        <v/>
      </c>
      <c r="C139" s="10" t="str">
        <f>IF('Quick Entry'!B144="","",'Quick Entry'!B144)</f>
        <v/>
      </c>
      <c r="D139" s="9" t="str">
        <f>IF('Quick Entry'!C144="","",'Quick Entry'!C144)</f>
        <v/>
      </c>
      <c r="E139" s="10"/>
      <c r="F139" s="10" t="str">
        <f>IF('Quick Entry'!D144="","",'Quick Entry'!D144)</f>
        <v/>
      </c>
      <c r="G139" s="10" t="str">
        <f>IF('Quick Entry'!E144="","",'Quick Entry'!E144)</f>
        <v/>
      </c>
      <c r="H139" s="10" t="str">
        <f>IF('Quick Entry'!F144="","",'Quick Entry'!F144)</f>
        <v/>
      </c>
      <c r="I139" s="10"/>
      <c r="J139" s="10"/>
      <c r="K139" s="10"/>
      <c r="L139" s="10"/>
      <c r="M139" s="10"/>
      <c r="N139" s="15" t="str">
        <f t="shared" si="11"/>
        <v/>
      </c>
      <c r="O139" s="15" t="str">
        <f t="shared" si="12"/>
        <v/>
      </c>
      <c r="P139" s="15" t="str">
        <f>IF(O139="","",IF(O139&gt;=Settings!$B$5,"Moderate/severe","None/low"))</f>
        <v/>
      </c>
      <c r="Q139" s="10" t="str">
        <f>IF('Quick Entry'!G144="","",IF(OR('Quick Entry'!G144="Acute pain episode",'Quick Entry'!G144="Yes"),"Yes","No"))</f>
        <v/>
      </c>
      <c r="R139" s="10" t="str">
        <f>IF('Quick Entry'!H144="","",'Quick Entry'!H144)</f>
        <v/>
      </c>
      <c r="S139" s="10" t="str">
        <f>IF('Quick Entry'!I144="","",'Quick Entry'!I144)</f>
        <v/>
      </c>
      <c r="T139" s="10" t="str">
        <f>IF('Quick Entry'!J144="","",'Quick Entry'!J144)</f>
        <v/>
      </c>
      <c r="U139" s="10" t="str">
        <f>IF('Quick Entry'!K144="","",'Quick Entry'!K144)</f>
        <v/>
      </c>
      <c r="V139" s="10" t="str">
        <f>IF('Quick Entry'!M144="","",'Quick Entry'!M144)</f>
        <v/>
      </c>
      <c r="W139" s="10"/>
      <c r="X139" s="9" t="str">
        <f>IF('Quick Entry'!O144="","",'Quick Entry'!O144)</f>
        <v/>
      </c>
      <c r="Y139" s="9"/>
      <c r="Z139" s="15" t="str">
        <f t="shared" ca="1" si="13"/>
        <v/>
      </c>
      <c r="AA139" s="15" t="str">
        <f>IF(V139&lt;&gt;"Yes","Not needed",IF(Q139&lt;&gt;"Yes","Review per policy",IF(Z139&gt;Settings!$B$8,"Escalate review",IF(Z139&gt;Settings!$B$7,"Review due","Not needed"))))</f>
        <v>Not needed</v>
      </c>
      <c r="AB139" s="10"/>
      <c r="AC139" s="10" t="str">
        <f>IF('Quick Entry'!P144="","",'Quick Entry'!P144)</f>
        <v/>
      </c>
      <c r="AD139" s="15" t="str">
        <f>IF(AC139="","",IF(LEFT(AC139,1)*1&gt;=Settings!$B$9,"Sedation review",""))</f>
        <v/>
      </c>
      <c r="AE139" s="10"/>
      <c r="AF139" s="10"/>
      <c r="AG139" s="9"/>
      <c r="AH139" s="10" t="str">
        <f>IF('Quick Entry'!Q144="","",'Quick Entry'!Q144)</f>
        <v/>
      </c>
      <c r="AI139" s="10" t="str">
        <f>IF('Quick Entry'!S144="","",'Quick Entry'!S144)</f>
        <v/>
      </c>
      <c r="AJ139" s="15" t="str">
        <f t="shared" si="14"/>
        <v/>
      </c>
      <c r="AK139" s="10"/>
      <c r="AL139" s="10"/>
      <c r="AM139" s="29" t="str">
        <f>IF('Quick Entry'!T144="","",'Quick Entry'!T144)</f>
        <v/>
      </c>
    </row>
    <row r="140" spans="1:39">
      <c r="A140" s="15" t="str">
        <f t="shared" si="10"/>
        <v/>
      </c>
      <c r="B140" s="10" t="str">
        <f>IF('Quick Entry'!A145="","",'Quick Entry'!A145)</f>
        <v/>
      </c>
      <c r="C140" s="10" t="str">
        <f>IF('Quick Entry'!B145="","",'Quick Entry'!B145)</f>
        <v/>
      </c>
      <c r="D140" s="9" t="str">
        <f>IF('Quick Entry'!C145="","",'Quick Entry'!C145)</f>
        <v/>
      </c>
      <c r="E140" s="10"/>
      <c r="F140" s="10" t="str">
        <f>IF('Quick Entry'!D145="","",'Quick Entry'!D145)</f>
        <v/>
      </c>
      <c r="G140" s="10" t="str">
        <f>IF('Quick Entry'!E145="","",'Quick Entry'!E145)</f>
        <v/>
      </c>
      <c r="H140" s="10" t="str">
        <f>IF('Quick Entry'!F145="","",'Quick Entry'!F145)</f>
        <v/>
      </c>
      <c r="I140" s="10"/>
      <c r="J140" s="10"/>
      <c r="K140" s="10"/>
      <c r="L140" s="10"/>
      <c r="M140" s="10"/>
      <c r="N140" s="15" t="str">
        <f t="shared" si="11"/>
        <v/>
      </c>
      <c r="O140" s="15" t="str">
        <f t="shared" si="12"/>
        <v/>
      </c>
      <c r="P140" s="15" t="str">
        <f>IF(O140="","",IF(O140&gt;=Settings!$B$5,"Moderate/severe","None/low"))</f>
        <v/>
      </c>
      <c r="Q140" s="10" t="str">
        <f>IF('Quick Entry'!G145="","",IF(OR('Quick Entry'!G145="Acute pain episode",'Quick Entry'!G145="Yes"),"Yes","No"))</f>
        <v/>
      </c>
      <c r="R140" s="10" t="str">
        <f>IF('Quick Entry'!H145="","",'Quick Entry'!H145)</f>
        <v/>
      </c>
      <c r="S140" s="10" t="str">
        <f>IF('Quick Entry'!I145="","",'Quick Entry'!I145)</f>
        <v/>
      </c>
      <c r="T140" s="10" t="str">
        <f>IF('Quick Entry'!J145="","",'Quick Entry'!J145)</f>
        <v/>
      </c>
      <c r="U140" s="10" t="str">
        <f>IF('Quick Entry'!K145="","",'Quick Entry'!K145)</f>
        <v/>
      </c>
      <c r="V140" s="10" t="str">
        <f>IF('Quick Entry'!M145="","",'Quick Entry'!M145)</f>
        <v/>
      </c>
      <c r="W140" s="10"/>
      <c r="X140" s="9" t="str">
        <f>IF('Quick Entry'!O145="","",'Quick Entry'!O145)</f>
        <v/>
      </c>
      <c r="Y140" s="9"/>
      <c r="Z140" s="15" t="str">
        <f t="shared" ca="1" si="13"/>
        <v/>
      </c>
      <c r="AA140" s="15" t="str">
        <f>IF(V140&lt;&gt;"Yes","Not needed",IF(Q140&lt;&gt;"Yes","Review per policy",IF(Z140&gt;Settings!$B$8,"Escalate review",IF(Z140&gt;Settings!$B$7,"Review due","Not needed"))))</f>
        <v>Not needed</v>
      </c>
      <c r="AB140" s="10"/>
      <c r="AC140" s="10" t="str">
        <f>IF('Quick Entry'!P145="","",'Quick Entry'!P145)</f>
        <v/>
      </c>
      <c r="AD140" s="15" t="str">
        <f>IF(AC140="","",IF(LEFT(AC140,1)*1&gt;=Settings!$B$9,"Sedation review",""))</f>
        <v/>
      </c>
      <c r="AE140" s="10"/>
      <c r="AF140" s="10"/>
      <c r="AG140" s="9"/>
      <c r="AH140" s="10" t="str">
        <f>IF('Quick Entry'!Q145="","",'Quick Entry'!Q145)</f>
        <v/>
      </c>
      <c r="AI140" s="10" t="str">
        <f>IF('Quick Entry'!S145="","",'Quick Entry'!S145)</f>
        <v/>
      </c>
      <c r="AJ140" s="15" t="str">
        <f t="shared" si="14"/>
        <v/>
      </c>
      <c r="AK140" s="10"/>
      <c r="AL140" s="10"/>
      <c r="AM140" s="29" t="str">
        <f>IF('Quick Entry'!T145="","",'Quick Entry'!T145)</f>
        <v/>
      </c>
    </row>
    <row r="141" spans="1:39">
      <c r="A141" s="15" t="str">
        <f t="shared" si="10"/>
        <v/>
      </c>
      <c r="B141" s="10" t="str">
        <f>IF('Quick Entry'!A146="","",'Quick Entry'!A146)</f>
        <v/>
      </c>
      <c r="C141" s="10" t="str">
        <f>IF('Quick Entry'!B146="","",'Quick Entry'!B146)</f>
        <v/>
      </c>
      <c r="D141" s="9" t="str">
        <f>IF('Quick Entry'!C146="","",'Quick Entry'!C146)</f>
        <v/>
      </c>
      <c r="E141" s="10"/>
      <c r="F141" s="10" t="str">
        <f>IF('Quick Entry'!D146="","",'Quick Entry'!D146)</f>
        <v/>
      </c>
      <c r="G141" s="10" t="str">
        <f>IF('Quick Entry'!E146="","",'Quick Entry'!E146)</f>
        <v/>
      </c>
      <c r="H141" s="10" t="str">
        <f>IF('Quick Entry'!F146="","",'Quick Entry'!F146)</f>
        <v/>
      </c>
      <c r="I141" s="10"/>
      <c r="J141" s="10"/>
      <c r="K141" s="10"/>
      <c r="L141" s="10"/>
      <c r="M141" s="10"/>
      <c r="N141" s="15" t="str">
        <f t="shared" si="11"/>
        <v/>
      </c>
      <c r="O141" s="15" t="str">
        <f t="shared" si="12"/>
        <v/>
      </c>
      <c r="P141" s="15" t="str">
        <f>IF(O141="","",IF(O141&gt;=Settings!$B$5,"Moderate/severe","None/low"))</f>
        <v/>
      </c>
      <c r="Q141" s="10" t="str">
        <f>IF('Quick Entry'!G146="","",IF(OR('Quick Entry'!G146="Acute pain episode",'Quick Entry'!G146="Yes"),"Yes","No"))</f>
        <v/>
      </c>
      <c r="R141" s="10" t="str">
        <f>IF('Quick Entry'!H146="","",'Quick Entry'!H146)</f>
        <v/>
      </c>
      <c r="S141" s="10" t="str">
        <f>IF('Quick Entry'!I146="","",'Quick Entry'!I146)</f>
        <v/>
      </c>
      <c r="T141" s="10" t="str">
        <f>IF('Quick Entry'!J146="","",'Quick Entry'!J146)</f>
        <v/>
      </c>
      <c r="U141" s="10" t="str">
        <f>IF('Quick Entry'!K146="","",'Quick Entry'!K146)</f>
        <v/>
      </c>
      <c r="V141" s="10" t="str">
        <f>IF('Quick Entry'!M146="","",'Quick Entry'!M146)</f>
        <v/>
      </c>
      <c r="W141" s="10"/>
      <c r="X141" s="9" t="str">
        <f>IF('Quick Entry'!O146="","",'Quick Entry'!O146)</f>
        <v/>
      </c>
      <c r="Y141" s="9"/>
      <c r="Z141" s="15" t="str">
        <f t="shared" ca="1" si="13"/>
        <v/>
      </c>
      <c r="AA141" s="15" t="str">
        <f>IF(V141&lt;&gt;"Yes","Not needed",IF(Q141&lt;&gt;"Yes","Review per policy",IF(Z141&gt;Settings!$B$8,"Escalate review",IF(Z141&gt;Settings!$B$7,"Review due","Not needed"))))</f>
        <v>Not needed</v>
      </c>
      <c r="AB141" s="10"/>
      <c r="AC141" s="10" t="str">
        <f>IF('Quick Entry'!P146="","",'Quick Entry'!P146)</f>
        <v/>
      </c>
      <c r="AD141" s="15" t="str">
        <f>IF(AC141="","",IF(LEFT(AC141,1)*1&gt;=Settings!$B$9,"Sedation review",""))</f>
        <v/>
      </c>
      <c r="AE141" s="10"/>
      <c r="AF141" s="10"/>
      <c r="AG141" s="9"/>
      <c r="AH141" s="10" t="str">
        <f>IF('Quick Entry'!Q146="","",'Quick Entry'!Q146)</f>
        <v/>
      </c>
      <c r="AI141" s="10" t="str">
        <f>IF('Quick Entry'!S146="","",'Quick Entry'!S146)</f>
        <v/>
      </c>
      <c r="AJ141" s="15" t="str">
        <f t="shared" si="14"/>
        <v/>
      </c>
      <c r="AK141" s="10"/>
      <c r="AL141" s="10"/>
      <c r="AM141" s="29" t="str">
        <f>IF('Quick Entry'!T146="","",'Quick Entry'!T146)</f>
        <v/>
      </c>
    </row>
    <row r="142" spans="1:39">
      <c r="A142" s="15" t="str">
        <f t="shared" si="10"/>
        <v/>
      </c>
      <c r="B142" s="10" t="str">
        <f>IF('Quick Entry'!A147="","",'Quick Entry'!A147)</f>
        <v/>
      </c>
      <c r="C142" s="10" t="str">
        <f>IF('Quick Entry'!B147="","",'Quick Entry'!B147)</f>
        <v/>
      </c>
      <c r="D142" s="9" t="str">
        <f>IF('Quick Entry'!C147="","",'Quick Entry'!C147)</f>
        <v/>
      </c>
      <c r="E142" s="10"/>
      <c r="F142" s="10" t="str">
        <f>IF('Quick Entry'!D147="","",'Quick Entry'!D147)</f>
        <v/>
      </c>
      <c r="G142" s="10" t="str">
        <f>IF('Quick Entry'!E147="","",'Quick Entry'!E147)</f>
        <v/>
      </c>
      <c r="H142" s="10" t="str">
        <f>IF('Quick Entry'!F147="","",'Quick Entry'!F147)</f>
        <v/>
      </c>
      <c r="I142" s="10"/>
      <c r="J142" s="10"/>
      <c r="K142" s="10"/>
      <c r="L142" s="10"/>
      <c r="M142" s="10"/>
      <c r="N142" s="15" t="str">
        <f t="shared" si="11"/>
        <v/>
      </c>
      <c r="O142" s="15" t="str">
        <f t="shared" si="12"/>
        <v/>
      </c>
      <c r="P142" s="15" t="str">
        <f>IF(O142="","",IF(O142&gt;=Settings!$B$5,"Moderate/severe","None/low"))</f>
        <v/>
      </c>
      <c r="Q142" s="10" t="str">
        <f>IF('Quick Entry'!G147="","",IF(OR('Quick Entry'!G147="Acute pain episode",'Quick Entry'!G147="Yes"),"Yes","No"))</f>
        <v/>
      </c>
      <c r="R142" s="10" t="str">
        <f>IF('Quick Entry'!H147="","",'Quick Entry'!H147)</f>
        <v/>
      </c>
      <c r="S142" s="10" t="str">
        <f>IF('Quick Entry'!I147="","",'Quick Entry'!I147)</f>
        <v/>
      </c>
      <c r="T142" s="10" t="str">
        <f>IF('Quick Entry'!J147="","",'Quick Entry'!J147)</f>
        <v/>
      </c>
      <c r="U142" s="10" t="str">
        <f>IF('Quick Entry'!K147="","",'Quick Entry'!K147)</f>
        <v/>
      </c>
      <c r="V142" s="10" t="str">
        <f>IF('Quick Entry'!M147="","",'Quick Entry'!M147)</f>
        <v/>
      </c>
      <c r="W142" s="10"/>
      <c r="X142" s="9" t="str">
        <f>IF('Quick Entry'!O147="","",'Quick Entry'!O147)</f>
        <v/>
      </c>
      <c r="Y142" s="9"/>
      <c r="Z142" s="15" t="str">
        <f t="shared" ca="1" si="13"/>
        <v/>
      </c>
      <c r="AA142" s="15" t="str">
        <f>IF(V142&lt;&gt;"Yes","Not needed",IF(Q142&lt;&gt;"Yes","Review per policy",IF(Z142&gt;Settings!$B$8,"Escalate review",IF(Z142&gt;Settings!$B$7,"Review due","Not needed"))))</f>
        <v>Not needed</v>
      </c>
      <c r="AB142" s="10"/>
      <c r="AC142" s="10" t="str">
        <f>IF('Quick Entry'!P147="","",'Quick Entry'!P147)</f>
        <v/>
      </c>
      <c r="AD142" s="15" t="str">
        <f>IF(AC142="","",IF(LEFT(AC142,1)*1&gt;=Settings!$B$9,"Sedation review",""))</f>
        <v/>
      </c>
      <c r="AE142" s="10"/>
      <c r="AF142" s="10"/>
      <c r="AG142" s="9"/>
      <c r="AH142" s="10" t="str">
        <f>IF('Quick Entry'!Q147="","",'Quick Entry'!Q147)</f>
        <v/>
      </c>
      <c r="AI142" s="10" t="str">
        <f>IF('Quick Entry'!S147="","",'Quick Entry'!S147)</f>
        <v/>
      </c>
      <c r="AJ142" s="15" t="str">
        <f t="shared" si="14"/>
        <v/>
      </c>
      <c r="AK142" s="10"/>
      <c r="AL142" s="10"/>
      <c r="AM142" s="29" t="str">
        <f>IF('Quick Entry'!T147="","",'Quick Entry'!T147)</f>
        <v/>
      </c>
    </row>
    <row r="143" spans="1:39">
      <c r="A143" s="15" t="str">
        <f t="shared" si="10"/>
        <v/>
      </c>
      <c r="B143" s="10" t="str">
        <f>IF('Quick Entry'!A148="","",'Quick Entry'!A148)</f>
        <v/>
      </c>
      <c r="C143" s="10" t="str">
        <f>IF('Quick Entry'!B148="","",'Quick Entry'!B148)</f>
        <v/>
      </c>
      <c r="D143" s="9" t="str">
        <f>IF('Quick Entry'!C148="","",'Quick Entry'!C148)</f>
        <v/>
      </c>
      <c r="E143" s="10"/>
      <c r="F143" s="10" t="str">
        <f>IF('Quick Entry'!D148="","",'Quick Entry'!D148)</f>
        <v/>
      </c>
      <c r="G143" s="10" t="str">
        <f>IF('Quick Entry'!E148="","",'Quick Entry'!E148)</f>
        <v/>
      </c>
      <c r="H143" s="10" t="str">
        <f>IF('Quick Entry'!F148="","",'Quick Entry'!F148)</f>
        <v/>
      </c>
      <c r="I143" s="10"/>
      <c r="J143" s="10"/>
      <c r="K143" s="10"/>
      <c r="L143" s="10"/>
      <c r="M143" s="10"/>
      <c r="N143" s="15" t="str">
        <f t="shared" si="11"/>
        <v/>
      </c>
      <c r="O143" s="15" t="str">
        <f t="shared" si="12"/>
        <v/>
      </c>
      <c r="P143" s="15" t="str">
        <f>IF(O143="","",IF(O143&gt;=Settings!$B$5,"Moderate/severe","None/low"))</f>
        <v/>
      </c>
      <c r="Q143" s="10" t="str">
        <f>IF('Quick Entry'!G148="","",IF(OR('Quick Entry'!G148="Acute pain episode",'Quick Entry'!G148="Yes"),"Yes","No"))</f>
        <v/>
      </c>
      <c r="R143" s="10" t="str">
        <f>IF('Quick Entry'!H148="","",'Quick Entry'!H148)</f>
        <v/>
      </c>
      <c r="S143" s="10" t="str">
        <f>IF('Quick Entry'!I148="","",'Quick Entry'!I148)</f>
        <v/>
      </c>
      <c r="T143" s="10" t="str">
        <f>IF('Quick Entry'!J148="","",'Quick Entry'!J148)</f>
        <v/>
      </c>
      <c r="U143" s="10" t="str">
        <f>IF('Quick Entry'!K148="","",'Quick Entry'!K148)</f>
        <v/>
      </c>
      <c r="V143" s="10" t="str">
        <f>IF('Quick Entry'!M148="","",'Quick Entry'!M148)</f>
        <v/>
      </c>
      <c r="W143" s="10"/>
      <c r="X143" s="9" t="str">
        <f>IF('Quick Entry'!O148="","",'Quick Entry'!O148)</f>
        <v/>
      </c>
      <c r="Y143" s="9"/>
      <c r="Z143" s="15" t="str">
        <f t="shared" ca="1" si="13"/>
        <v/>
      </c>
      <c r="AA143" s="15" t="str">
        <f>IF(V143&lt;&gt;"Yes","Not needed",IF(Q143&lt;&gt;"Yes","Review per policy",IF(Z143&gt;Settings!$B$8,"Escalate review",IF(Z143&gt;Settings!$B$7,"Review due","Not needed"))))</f>
        <v>Not needed</v>
      </c>
      <c r="AB143" s="10"/>
      <c r="AC143" s="10" t="str">
        <f>IF('Quick Entry'!P148="","",'Quick Entry'!P148)</f>
        <v/>
      </c>
      <c r="AD143" s="15" t="str">
        <f>IF(AC143="","",IF(LEFT(AC143,1)*1&gt;=Settings!$B$9,"Sedation review",""))</f>
        <v/>
      </c>
      <c r="AE143" s="10"/>
      <c r="AF143" s="10"/>
      <c r="AG143" s="9"/>
      <c r="AH143" s="10" t="str">
        <f>IF('Quick Entry'!Q148="","",'Quick Entry'!Q148)</f>
        <v/>
      </c>
      <c r="AI143" s="10" t="str">
        <f>IF('Quick Entry'!S148="","",'Quick Entry'!S148)</f>
        <v/>
      </c>
      <c r="AJ143" s="15" t="str">
        <f t="shared" si="14"/>
        <v/>
      </c>
      <c r="AK143" s="10"/>
      <c r="AL143" s="10"/>
      <c r="AM143" s="29" t="str">
        <f>IF('Quick Entry'!T148="","",'Quick Entry'!T148)</f>
        <v/>
      </c>
    </row>
    <row r="144" spans="1:39">
      <c r="A144" s="15" t="str">
        <f t="shared" si="10"/>
        <v/>
      </c>
      <c r="B144" s="10" t="str">
        <f>IF('Quick Entry'!A149="","",'Quick Entry'!A149)</f>
        <v/>
      </c>
      <c r="C144" s="10" t="str">
        <f>IF('Quick Entry'!B149="","",'Quick Entry'!B149)</f>
        <v/>
      </c>
      <c r="D144" s="9" t="str">
        <f>IF('Quick Entry'!C149="","",'Quick Entry'!C149)</f>
        <v/>
      </c>
      <c r="E144" s="10"/>
      <c r="F144" s="10" t="str">
        <f>IF('Quick Entry'!D149="","",'Quick Entry'!D149)</f>
        <v/>
      </c>
      <c r="G144" s="10" t="str">
        <f>IF('Quick Entry'!E149="","",'Quick Entry'!E149)</f>
        <v/>
      </c>
      <c r="H144" s="10" t="str">
        <f>IF('Quick Entry'!F149="","",'Quick Entry'!F149)</f>
        <v/>
      </c>
      <c r="I144" s="10"/>
      <c r="J144" s="10"/>
      <c r="K144" s="10"/>
      <c r="L144" s="10"/>
      <c r="M144" s="10"/>
      <c r="N144" s="15" t="str">
        <f t="shared" si="11"/>
        <v/>
      </c>
      <c r="O144" s="15" t="str">
        <f t="shared" si="12"/>
        <v/>
      </c>
      <c r="P144" s="15" t="str">
        <f>IF(O144="","",IF(O144&gt;=Settings!$B$5,"Moderate/severe","None/low"))</f>
        <v/>
      </c>
      <c r="Q144" s="10" t="str">
        <f>IF('Quick Entry'!G149="","",IF(OR('Quick Entry'!G149="Acute pain episode",'Quick Entry'!G149="Yes"),"Yes","No"))</f>
        <v/>
      </c>
      <c r="R144" s="10" t="str">
        <f>IF('Quick Entry'!H149="","",'Quick Entry'!H149)</f>
        <v/>
      </c>
      <c r="S144" s="10" t="str">
        <f>IF('Quick Entry'!I149="","",'Quick Entry'!I149)</f>
        <v/>
      </c>
      <c r="T144" s="10" t="str">
        <f>IF('Quick Entry'!J149="","",'Quick Entry'!J149)</f>
        <v/>
      </c>
      <c r="U144" s="10" t="str">
        <f>IF('Quick Entry'!K149="","",'Quick Entry'!K149)</f>
        <v/>
      </c>
      <c r="V144" s="10" t="str">
        <f>IF('Quick Entry'!M149="","",'Quick Entry'!M149)</f>
        <v/>
      </c>
      <c r="W144" s="10"/>
      <c r="X144" s="9" t="str">
        <f>IF('Quick Entry'!O149="","",'Quick Entry'!O149)</f>
        <v/>
      </c>
      <c r="Y144" s="9"/>
      <c r="Z144" s="15" t="str">
        <f t="shared" ca="1" si="13"/>
        <v/>
      </c>
      <c r="AA144" s="15" t="str">
        <f>IF(V144&lt;&gt;"Yes","Not needed",IF(Q144&lt;&gt;"Yes","Review per policy",IF(Z144&gt;Settings!$B$8,"Escalate review",IF(Z144&gt;Settings!$B$7,"Review due","Not needed"))))</f>
        <v>Not needed</v>
      </c>
      <c r="AB144" s="10"/>
      <c r="AC144" s="10" t="str">
        <f>IF('Quick Entry'!P149="","",'Quick Entry'!P149)</f>
        <v/>
      </c>
      <c r="AD144" s="15" t="str">
        <f>IF(AC144="","",IF(LEFT(AC144,1)*1&gt;=Settings!$B$9,"Sedation review",""))</f>
        <v/>
      </c>
      <c r="AE144" s="10"/>
      <c r="AF144" s="10"/>
      <c r="AG144" s="9"/>
      <c r="AH144" s="10" t="str">
        <f>IF('Quick Entry'!Q149="","",'Quick Entry'!Q149)</f>
        <v/>
      </c>
      <c r="AI144" s="10" t="str">
        <f>IF('Quick Entry'!S149="","",'Quick Entry'!S149)</f>
        <v/>
      </c>
      <c r="AJ144" s="15" t="str">
        <f t="shared" si="14"/>
        <v/>
      </c>
      <c r="AK144" s="10"/>
      <c r="AL144" s="10"/>
      <c r="AM144" s="29" t="str">
        <f>IF('Quick Entry'!T149="","",'Quick Entry'!T149)</f>
        <v/>
      </c>
    </row>
    <row r="145" spans="1:39">
      <c r="A145" s="15" t="str">
        <f t="shared" si="10"/>
        <v/>
      </c>
      <c r="B145" s="10" t="str">
        <f>IF('Quick Entry'!A150="","",'Quick Entry'!A150)</f>
        <v/>
      </c>
      <c r="C145" s="10" t="str">
        <f>IF('Quick Entry'!B150="","",'Quick Entry'!B150)</f>
        <v/>
      </c>
      <c r="D145" s="9" t="str">
        <f>IF('Quick Entry'!C150="","",'Quick Entry'!C150)</f>
        <v/>
      </c>
      <c r="E145" s="10"/>
      <c r="F145" s="10" t="str">
        <f>IF('Quick Entry'!D150="","",'Quick Entry'!D150)</f>
        <v/>
      </c>
      <c r="G145" s="10" t="str">
        <f>IF('Quick Entry'!E150="","",'Quick Entry'!E150)</f>
        <v/>
      </c>
      <c r="H145" s="10" t="str">
        <f>IF('Quick Entry'!F150="","",'Quick Entry'!F150)</f>
        <v/>
      </c>
      <c r="I145" s="10"/>
      <c r="J145" s="10"/>
      <c r="K145" s="10"/>
      <c r="L145" s="10"/>
      <c r="M145" s="10"/>
      <c r="N145" s="15" t="str">
        <f t="shared" si="11"/>
        <v/>
      </c>
      <c r="O145" s="15" t="str">
        <f t="shared" si="12"/>
        <v/>
      </c>
      <c r="P145" s="15" t="str">
        <f>IF(O145="","",IF(O145&gt;=Settings!$B$5,"Moderate/severe","None/low"))</f>
        <v/>
      </c>
      <c r="Q145" s="10" t="str">
        <f>IF('Quick Entry'!G150="","",IF(OR('Quick Entry'!G150="Acute pain episode",'Quick Entry'!G150="Yes"),"Yes","No"))</f>
        <v/>
      </c>
      <c r="R145" s="10" t="str">
        <f>IF('Quick Entry'!H150="","",'Quick Entry'!H150)</f>
        <v/>
      </c>
      <c r="S145" s="10" t="str">
        <f>IF('Quick Entry'!I150="","",'Quick Entry'!I150)</f>
        <v/>
      </c>
      <c r="T145" s="10" t="str">
        <f>IF('Quick Entry'!J150="","",'Quick Entry'!J150)</f>
        <v/>
      </c>
      <c r="U145" s="10" t="str">
        <f>IF('Quick Entry'!K150="","",'Quick Entry'!K150)</f>
        <v/>
      </c>
      <c r="V145" s="10" t="str">
        <f>IF('Quick Entry'!M150="","",'Quick Entry'!M150)</f>
        <v/>
      </c>
      <c r="W145" s="10"/>
      <c r="X145" s="9" t="str">
        <f>IF('Quick Entry'!O150="","",'Quick Entry'!O150)</f>
        <v/>
      </c>
      <c r="Y145" s="9"/>
      <c r="Z145" s="15" t="str">
        <f t="shared" ca="1" si="13"/>
        <v/>
      </c>
      <c r="AA145" s="15" t="str">
        <f>IF(V145&lt;&gt;"Yes","Not needed",IF(Q145&lt;&gt;"Yes","Review per policy",IF(Z145&gt;Settings!$B$8,"Escalate review",IF(Z145&gt;Settings!$B$7,"Review due","Not needed"))))</f>
        <v>Not needed</v>
      </c>
      <c r="AB145" s="10"/>
      <c r="AC145" s="10" t="str">
        <f>IF('Quick Entry'!P150="","",'Quick Entry'!P150)</f>
        <v/>
      </c>
      <c r="AD145" s="15" t="str">
        <f>IF(AC145="","",IF(LEFT(AC145,1)*1&gt;=Settings!$B$9,"Sedation review",""))</f>
        <v/>
      </c>
      <c r="AE145" s="10"/>
      <c r="AF145" s="10"/>
      <c r="AG145" s="9"/>
      <c r="AH145" s="10" t="str">
        <f>IF('Quick Entry'!Q150="","",'Quick Entry'!Q150)</f>
        <v/>
      </c>
      <c r="AI145" s="10" t="str">
        <f>IF('Quick Entry'!S150="","",'Quick Entry'!S150)</f>
        <v/>
      </c>
      <c r="AJ145" s="15" t="str">
        <f t="shared" si="14"/>
        <v/>
      </c>
      <c r="AK145" s="10"/>
      <c r="AL145" s="10"/>
      <c r="AM145" s="29" t="str">
        <f>IF('Quick Entry'!T150="","",'Quick Entry'!T150)</f>
        <v/>
      </c>
    </row>
    <row r="146" spans="1:39">
      <c r="A146" s="15" t="str">
        <f t="shared" si="10"/>
        <v/>
      </c>
      <c r="B146" s="10" t="str">
        <f>IF('Quick Entry'!A151="","",'Quick Entry'!A151)</f>
        <v/>
      </c>
      <c r="C146" s="10" t="str">
        <f>IF('Quick Entry'!B151="","",'Quick Entry'!B151)</f>
        <v/>
      </c>
      <c r="D146" s="9" t="str">
        <f>IF('Quick Entry'!C151="","",'Quick Entry'!C151)</f>
        <v/>
      </c>
      <c r="E146" s="10"/>
      <c r="F146" s="10" t="str">
        <f>IF('Quick Entry'!D151="","",'Quick Entry'!D151)</f>
        <v/>
      </c>
      <c r="G146" s="10" t="str">
        <f>IF('Quick Entry'!E151="","",'Quick Entry'!E151)</f>
        <v/>
      </c>
      <c r="H146" s="10" t="str">
        <f>IF('Quick Entry'!F151="","",'Quick Entry'!F151)</f>
        <v/>
      </c>
      <c r="I146" s="10"/>
      <c r="J146" s="10"/>
      <c r="K146" s="10"/>
      <c r="L146" s="10"/>
      <c r="M146" s="10"/>
      <c r="N146" s="15" t="str">
        <f t="shared" si="11"/>
        <v/>
      </c>
      <c r="O146" s="15" t="str">
        <f t="shared" si="12"/>
        <v/>
      </c>
      <c r="P146" s="15" t="str">
        <f>IF(O146="","",IF(O146&gt;=Settings!$B$5,"Moderate/severe","None/low"))</f>
        <v/>
      </c>
      <c r="Q146" s="10" t="str">
        <f>IF('Quick Entry'!G151="","",IF(OR('Quick Entry'!G151="Acute pain episode",'Quick Entry'!G151="Yes"),"Yes","No"))</f>
        <v/>
      </c>
      <c r="R146" s="10" t="str">
        <f>IF('Quick Entry'!H151="","",'Quick Entry'!H151)</f>
        <v/>
      </c>
      <c r="S146" s="10" t="str">
        <f>IF('Quick Entry'!I151="","",'Quick Entry'!I151)</f>
        <v/>
      </c>
      <c r="T146" s="10" t="str">
        <f>IF('Quick Entry'!J151="","",'Quick Entry'!J151)</f>
        <v/>
      </c>
      <c r="U146" s="10" t="str">
        <f>IF('Quick Entry'!K151="","",'Quick Entry'!K151)</f>
        <v/>
      </c>
      <c r="V146" s="10" t="str">
        <f>IF('Quick Entry'!M151="","",'Quick Entry'!M151)</f>
        <v/>
      </c>
      <c r="W146" s="10"/>
      <c r="X146" s="9" t="str">
        <f>IF('Quick Entry'!O151="","",'Quick Entry'!O151)</f>
        <v/>
      </c>
      <c r="Y146" s="9"/>
      <c r="Z146" s="15" t="str">
        <f t="shared" ca="1" si="13"/>
        <v/>
      </c>
      <c r="AA146" s="15" t="str">
        <f>IF(V146&lt;&gt;"Yes","Not needed",IF(Q146&lt;&gt;"Yes","Review per policy",IF(Z146&gt;Settings!$B$8,"Escalate review",IF(Z146&gt;Settings!$B$7,"Review due","Not needed"))))</f>
        <v>Not needed</v>
      </c>
      <c r="AB146" s="10"/>
      <c r="AC146" s="10" t="str">
        <f>IF('Quick Entry'!P151="","",'Quick Entry'!P151)</f>
        <v/>
      </c>
      <c r="AD146" s="15" t="str">
        <f>IF(AC146="","",IF(LEFT(AC146,1)*1&gt;=Settings!$B$9,"Sedation review",""))</f>
        <v/>
      </c>
      <c r="AE146" s="10"/>
      <c r="AF146" s="10"/>
      <c r="AG146" s="9"/>
      <c r="AH146" s="10" t="str">
        <f>IF('Quick Entry'!Q151="","",'Quick Entry'!Q151)</f>
        <v/>
      </c>
      <c r="AI146" s="10" t="str">
        <f>IF('Quick Entry'!S151="","",'Quick Entry'!S151)</f>
        <v/>
      </c>
      <c r="AJ146" s="15" t="str">
        <f t="shared" si="14"/>
        <v/>
      </c>
      <c r="AK146" s="10"/>
      <c r="AL146" s="10"/>
      <c r="AM146" s="29" t="str">
        <f>IF('Quick Entry'!T151="","",'Quick Entry'!T151)</f>
        <v/>
      </c>
    </row>
    <row r="147" spans="1:39">
      <c r="A147" s="15" t="str">
        <f t="shared" si="10"/>
        <v/>
      </c>
      <c r="B147" s="10" t="str">
        <f>IF('Quick Entry'!A152="","",'Quick Entry'!A152)</f>
        <v/>
      </c>
      <c r="C147" s="10" t="str">
        <f>IF('Quick Entry'!B152="","",'Quick Entry'!B152)</f>
        <v/>
      </c>
      <c r="D147" s="9" t="str">
        <f>IF('Quick Entry'!C152="","",'Quick Entry'!C152)</f>
        <v/>
      </c>
      <c r="E147" s="10"/>
      <c r="F147" s="10" t="str">
        <f>IF('Quick Entry'!D152="","",'Quick Entry'!D152)</f>
        <v/>
      </c>
      <c r="G147" s="10" t="str">
        <f>IF('Quick Entry'!E152="","",'Quick Entry'!E152)</f>
        <v/>
      </c>
      <c r="H147" s="10" t="str">
        <f>IF('Quick Entry'!F152="","",'Quick Entry'!F152)</f>
        <v/>
      </c>
      <c r="I147" s="10"/>
      <c r="J147" s="10"/>
      <c r="K147" s="10"/>
      <c r="L147" s="10"/>
      <c r="M147" s="10"/>
      <c r="N147" s="15" t="str">
        <f t="shared" si="11"/>
        <v/>
      </c>
      <c r="O147" s="15" t="str">
        <f t="shared" si="12"/>
        <v/>
      </c>
      <c r="P147" s="15" t="str">
        <f>IF(O147="","",IF(O147&gt;=Settings!$B$5,"Moderate/severe","None/low"))</f>
        <v/>
      </c>
      <c r="Q147" s="10" t="str">
        <f>IF('Quick Entry'!G152="","",IF(OR('Quick Entry'!G152="Acute pain episode",'Quick Entry'!G152="Yes"),"Yes","No"))</f>
        <v/>
      </c>
      <c r="R147" s="10" t="str">
        <f>IF('Quick Entry'!H152="","",'Quick Entry'!H152)</f>
        <v/>
      </c>
      <c r="S147" s="10" t="str">
        <f>IF('Quick Entry'!I152="","",'Quick Entry'!I152)</f>
        <v/>
      </c>
      <c r="T147" s="10" t="str">
        <f>IF('Quick Entry'!J152="","",'Quick Entry'!J152)</f>
        <v/>
      </c>
      <c r="U147" s="10" t="str">
        <f>IF('Quick Entry'!K152="","",'Quick Entry'!K152)</f>
        <v/>
      </c>
      <c r="V147" s="10" t="str">
        <f>IF('Quick Entry'!M152="","",'Quick Entry'!M152)</f>
        <v/>
      </c>
      <c r="W147" s="10"/>
      <c r="X147" s="9" t="str">
        <f>IF('Quick Entry'!O152="","",'Quick Entry'!O152)</f>
        <v/>
      </c>
      <c r="Y147" s="9"/>
      <c r="Z147" s="15" t="str">
        <f t="shared" ca="1" si="13"/>
        <v/>
      </c>
      <c r="AA147" s="15" t="str">
        <f>IF(V147&lt;&gt;"Yes","Not needed",IF(Q147&lt;&gt;"Yes","Review per policy",IF(Z147&gt;Settings!$B$8,"Escalate review",IF(Z147&gt;Settings!$B$7,"Review due","Not needed"))))</f>
        <v>Not needed</v>
      </c>
      <c r="AB147" s="10"/>
      <c r="AC147" s="10" t="str">
        <f>IF('Quick Entry'!P152="","",'Quick Entry'!P152)</f>
        <v/>
      </c>
      <c r="AD147" s="15" t="str">
        <f>IF(AC147="","",IF(LEFT(AC147,1)*1&gt;=Settings!$B$9,"Sedation review",""))</f>
        <v/>
      </c>
      <c r="AE147" s="10"/>
      <c r="AF147" s="10"/>
      <c r="AG147" s="9"/>
      <c r="AH147" s="10" t="str">
        <f>IF('Quick Entry'!Q152="","",'Quick Entry'!Q152)</f>
        <v/>
      </c>
      <c r="AI147" s="10" t="str">
        <f>IF('Quick Entry'!S152="","",'Quick Entry'!S152)</f>
        <v/>
      </c>
      <c r="AJ147" s="15" t="str">
        <f t="shared" si="14"/>
        <v/>
      </c>
      <c r="AK147" s="10"/>
      <c r="AL147" s="10"/>
      <c r="AM147" s="29" t="str">
        <f>IF('Quick Entry'!T152="","",'Quick Entry'!T152)</f>
        <v/>
      </c>
    </row>
    <row r="148" spans="1:39">
      <c r="A148" s="15" t="str">
        <f t="shared" si="10"/>
        <v/>
      </c>
      <c r="B148" s="10" t="str">
        <f>IF('Quick Entry'!A153="","",'Quick Entry'!A153)</f>
        <v/>
      </c>
      <c r="C148" s="10" t="str">
        <f>IF('Quick Entry'!B153="","",'Quick Entry'!B153)</f>
        <v/>
      </c>
      <c r="D148" s="9" t="str">
        <f>IF('Quick Entry'!C153="","",'Quick Entry'!C153)</f>
        <v/>
      </c>
      <c r="E148" s="10"/>
      <c r="F148" s="10" t="str">
        <f>IF('Quick Entry'!D153="","",'Quick Entry'!D153)</f>
        <v/>
      </c>
      <c r="G148" s="10" t="str">
        <f>IF('Quick Entry'!E153="","",'Quick Entry'!E153)</f>
        <v/>
      </c>
      <c r="H148" s="10" t="str">
        <f>IF('Quick Entry'!F153="","",'Quick Entry'!F153)</f>
        <v/>
      </c>
      <c r="I148" s="10"/>
      <c r="J148" s="10"/>
      <c r="K148" s="10"/>
      <c r="L148" s="10"/>
      <c r="M148" s="10"/>
      <c r="N148" s="15" t="str">
        <f t="shared" si="11"/>
        <v/>
      </c>
      <c r="O148" s="15" t="str">
        <f t="shared" si="12"/>
        <v/>
      </c>
      <c r="P148" s="15" t="str">
        <f>IF(O148="","",IF(O148&gt;=Settings!$B$5,"Moderate/severe","None/low"))</f>
        <v/>
      </c>
      <c r="Q148" s="10" t="str">
        <f>IF('Quick Entry'!G153="","",IF(OR('Quick Entry'!G153="Acute pain episode",'Quick Entry'!G153="Yes"),"Yes","No"))</f>
        <v/>
      </c>
      <c r="R148" s="10" t="str">
        <f>IF('Quick Entry'!H153="","",'Quick Entry'!H153)</f>
        <v/>
      </c>
      <c r="S148" s="10" t="str">
        <f>IF('Quick Entry'!I153="","",'Quick Entry'!I153)</f>
        <v/>
      </c>
      <c r="T148" s="10" t="str">
        <f>IF('Quick Entry'!J153="","",'Quick Entry'!J153)</f>
        <v/>
      </c>
      <c r="U148" s="10" t="str">
        <f>IF('Quick Entry'!K153="","",'Quick Entry'!K153)</f>
        <v/>
      </c>
      <c r="V148" s="10" t="str">
        <f>IF('Quick Entry'!M153="","",'Quick Entry'!M153)</f>
        <v/>
      </c>
      <c r="W148" s="10"/>
      <c r="X148" s="9" t="str">
        <f>IF('Quick Entry'!O153="","",'Quick Entry'!O153)</f>
        <v/>
      </c>
      <c r="Y148" s="9"/>
      <c r="Z148" s="15" t="str">
        <f t="shared" ca="1" si="13"/>
        <v/>
      </c>
      <c r="AA148" s="15" t="str">
        <f>IF(V148&lt;&gt;"Yes","Not needed",IF(Q148&lt;&gt;"Yes","Review per policy",IF(Z148&gt;Settings!$B$8,"Escalate review",IF(Z148&gt;Settings!$B$7,"Review due","Not needed"))))</f>
        <v>Not needed</v>
      </c>
      <c r="AB148" s="10"/>
      <c r="AC148" s="10" t="str">
        <f>IF('Quick Entry'!P153="","",'Quick Entry'!P153)</f>
        <v/>
      </c>
      <c r="AD148" s="15" t="str">
        <f>IF(AC148="","",IF(LEFT(AC148,1)*1&gt;=Settings!$B$9,"Sedation review",""))</f>
        <v/>
      </c>
      <c r="AE148" s="10"/>
      <c r="AF148" s="10"/>
      <c r="AG148" s="9"/>
      <c r="AH148" s="10" t="str">
        <f>IF('Quick Entry'!Q153="","",'Quick Entry'!Q153)</f>
        <v/>
      </c>
      <c r="AI148" s="10" t="str">
        <f>IF('Quick Entry'!S153="","",'Quick Entry'!S153)</f>
        <v/>
      </c>
      <c r="AJ148" s="15" t="str">
        <f t="shared" si="14"/>
        <v/>
      </c>
      <c r="AK148" s="10"/>
      <c r="AL148" s="10"/>
      <c r="AM148" s="29" t="str">
        <f>IF('Quick Entry'!T153="","",'Quick Entry'!T153)</f>
        <v/>
      </c>
    </row>
    <row r="149" spans="1:39">
      <c r="A149" s="15" t="str">
        <f t="shared" si="10"/>
        <v/>
      </c>
      <c r="B149" s="10" t="str">
        <f>IF('Quick Entry'!A154="","",'Quick Entry'!A154)</f>
        <v/>
      </c>
      <c r="C149" s="10" t="str">
        <f>IF('Quick Entry'!B154="","",'Quick Entry'!B154)</f>
        <v/>
      </c>
      <c r="D149" s="9" t="str">
        <f>IF('Quick Entry'!C154="","",'Quick Entry'!C154)</f>
        <v/>
      </c>
      <c r="E149" s="10"/>
      <c r="F149" s="10" t="str">
        <f>IF('Quick Entry'!D154="","",'Quick Entry'!D154)</f>
        <v/>
      </c>
      <c r="G149" s="10" t="str">
        <f>IF('Quick Entry'!E154="","",'Quick Entry'!E154)</f>
        <v/>
      </c>
      <c r="H149" s="10" t="str">
        <f>IF('Quick Entry'!F154="","",'Quick Entry'!F154)</f>
        <v/>
      </c>
      <c r="I149" s="10"/>
      <c r="J149" s="10"/>
      <c r="K149" s="10"/>
      <c r="L149" s="10"/>
      <c r="M149" s="10"/>
      <c r="N149" s="15" t="str">
        <f t="shared" si="11"/>
        <v/>
      </c>
      <c r="O149" s="15" t="str">
        <f t="shared" si="12"/>
        <v/>
      </c>
      <c r="P149" s="15" t="str">
        <f>IF(O149="","",IF(O149&gt;=Settings!$B$5,"Moderate/severe","None/low"))</f>
        <v/>
      </c>
      <c r="Q149" s="10" t="str">
        <f>IF('Quick Entry'!G154="","",IF(OR('Quick Entry'!G154="Acute pain episode",'Quick Entry'!G154="Yes"),"Yes","No"))</f>
        <v/>
      </c>
      <c r="R149" s="10" t="str">
        <f>IF('Quick Entry'!H154="","",'Quick Entry'!H154)</f>
        <v/>
      </c>
      <c r="S149" s="10" t="str">
        <f>IF('Quick Entry'!I154="","",'Quick Entry'!I154)</f>
        <v/>
      </c>
      <c r="T149" s="10" t="str">
        <f>IF('Quick Entry'!J154="","",'Quick Entry'!J154)</f>
        <v/>
      </c>
      <c r="U149" s="10" t="str">
        <f>IF('Quick Entry'!K154="","",'Quick Entry'!K154)</f>
        <v/>
      </c>
      <c r="V149" s="10" t="str">
        <f>IF('Quick Entry'!M154="","",'Quick Entry'!M154)</f>
        <v/>
      </c>
      <c r="W149" s="10"/>
      <c r="X149" s="9" t="str">
        <f>IF('Quick Entry'!O154="","",'Quick Entry'!O154)</f>
        <v/>
      </c>
      <c r="Y149" s="9"/>
      <c r="Z149" s="15" t="str">
        <f t="shared" ca="1" si="13"/>
        <v/>
      </c>
      <c r="AA149" s="15" t="str">
        <f>IF(V149&lt;&gt;"Yes","Not needed",IF(Q149&lt;&gt;"Yes","Review per policy",IF(Z149&gt;Settings!$B$8,"Escalate review",IF(Z149&gt;Settings!$B$7,"Review due","Not needed"))))</f>
        <v>Not needed</v>
      </c>
      <c r="AB149" s="10"/>
      <c r="AC149" s="10" t="str">
        <f>IF('Quick Entry'!P154="","",'Quick Entry'!P154)</f>
        <v/>
      </c>
      <c r="AD149" s="15" t="str">
        <f>IF(AC149="","",IF(LEFT(AC149,1)*1&gt;=Settings!$B$9,"Sedation review",""))</f>
        <v/>
      </c>
      <c r="AE149" s="10"/>
      <c r="AF149" s="10"/>
      <c r="AG149" s="9"/>
      <c r="AH149" s="10" t="str">
        <f>IF('Quick Entry'!Q154="","",'Quick Entry'!Q154)</f>
        <v/>
      </c>
      <c r="AI149" s="10" t="str">
        <f>IF('Quick Entry'!S154="","",'Quick Entry'!S154)</f>
        <v/>
      </c>
      <c r="AJ149" s="15" t="str">
        <f t="shared" si="14"/>
        <v/>
      </c>
      <c r="AK149" s="10"/>
      <c r="AL149" s="10"/>
      <c r="AM149" s="29" t="str">
        <f>IF('Quick Entry'!T154="","",'Quick Entry'!T154)</f>
        <v/>
      </c>
    </row>
    <row r="150" spans="1:39">
      <c r="A150" s="15" t="str">
        <f t="shared" si="10"/>
        <v/>
      </c>
      <c r="B150" s="10" t="str">
        <f>IF('Quick Entry'!A155="","",'Quick Entry'!A155)</f>
        <v/>
      </c>
      <c r="C150" s="10" t="str">
        <f>IF('Quick Entry'!B155="","",'Quick Entry'!B155)</f>
        <v/>
      </c>
      <c r="D150" s="9" t="str">
        <f>IF('Quick Entry'!C155="","",'Quick Entry'!C155)</f>
        <v/>
      </c>
      <c r="E150" s="10"/>
      <c r="F150" s="10" t="str">
        <f>IF('Quick Entry'!D155="","",'Quick Entry'!D155)</f>
        <v/>
      </c>
      <c r="G150" s="10" t="str">
        <f>IF('Quick Entry'!E155="","",'Quick Entry'!E155)</f>
        <v/>
      </c>
      <c r="H150" s="10" t="str">
        <f>IF('Quick Entry'!F155="","",'Quick Entry'!F155)</f>
        <v/>
      </c>
      <c r="I150" s="10"/>
      <c r="J150" s="10"/>
      <c r="K150" s="10"/>
      <c r="L150" s="10"/>
      <c r="M150" s="10"/>
      <c r="N150" s="15" t="str">
        <f t="shared" si="11"/>
        <v/>
      </c>
      <c r="O150" s="15" t="str">
        <f t="shared" si="12"/>
        <v/>
      </c>
      <c r="P150" s="15" t="str">
        <f>IF(O150="","",IF(O150&gt;=Settings!$B$5,"Moderate/severe","None/low"))</f>
        <v/>
      </c>
      <c r="Q150" s="10" t="str">
        <f>IF('Quick Entry'!G155="","",IF(OR('Quick Entry'!G155="Acute pain episode",'Quick Entry'!G155="Yes"),"Yes","No"))</f>
        <v/>
      </c>
      <c r="R150" s="10" t="str">
        <f>IF('Quick Entry'!H155="","",'Quick Entry'!H155)</f>
        <v/>
      </c>
      <c r="S150" s="10" t="str">
        <f>IF('Quick Entry'!I155="","",'Quick Entry'!I155)</f>
        <v/>
      </c>
      <c r="T150" s="10" t="str">
        <f>IF('Quick Entry'!J155="","",'Quick Entry'!J155)</f>
        <v/>
      </c>
      <c r="U150" s="10" t="str">
        <f>IF('Quick Entry'!K155="","",'Quick Entry'!K155)</f>
        <v/>
      </c>
      <c r="V150" s="10" t="str">
        <f>IF('Quick Entry'!M155="","",'Quick Entry'!M155)</f>
        <v/>
      </c>
      <c r="W150" s="10"/>
      <c r="X150" s="9" t="str">
        <f>IF('Quick Entry'!O155="","",'Quick Entry'!O155)</f>
        <v/>
      </c>
      <c r="Y150" s="9"/>
      <c r="Z150" s="15" t="str">
        <f t="shared" ca="1" si="13"/>
        <v/>
      </c>
      <c r="AA150" s="15" t="str">
        <f>IF(V150&lt;&gt;"Yes","Not needed",IF(Q150&lt;&gt;"Yes","Review per policy",IF(Z150&gt;Settings!$B$8,"Escalate review",IF(Z150&gt;Settings!$B$7,"Review due","Not needed"))))</f>
        <v>Not needed</v>
      </c>
      <c r="AB150" s="10"/>
      <c r="AC150" s="10" t="str">
        <f>IF('Quick Entry'!P155="","",'Quick Entry'!P155)</f>
        <v/>
      </c>
      <c r="AD150" s="15" t="str">
        <f>IF(AC150="","",IF(LEFT(AC150,1)*1&gt;=Settings!$B$9,"Sedation review",""))</f>
        <v/>
      </c>
      <c r="AE150" s="10"/>
      <c r="AF150" s="10"/>
      <c r="AG150" s="9"/>
      <c r="AH150" s="10" t="str">
        <f>IF('Quick Entry'!Q155="","",'Quick Entry'!Q155)</f>
        <v/>
      </c>
      <c r="AI150" s="10" t="str">
        <f>IF('Quick Entry'!S155="","",'Quick Entry'!S155)</f>
        <v/>
      </c>
      <c r="AJ150" s="15" t="str">
        <f t="shared" si="14"/>
        <v/>
      </c>
      <c r="AK150" s="10"/>
      <c r="AL150" s="10"/>
      <c r="AM150" s="29" t="str">
        <f>IF('Quick Entry'!T155="","",'Quick Entry'!T155)</f>
        <v/>
      </c>
    </row>
    <row r="151" spans="1:39">
      <c r="A151" s="15" t="str">
        <f t="shared" si="10"/>
        <v/>
      </c>
      <c r="B151" s="10" t="str">
        <f>IF('Quick Entry'!A156="","",'Quick Entry'!A156)</f>
        <v/>
      </c>
      <c r="C151" s="10" t="str">
        <f>IF('Quick Entry'!B156="","",'Quick Entry'!B156)</f>
        <v/>
      </c>
      <c r="D151" s="9" t="str">
        <f>IF('Quick Entry'!C156="","",'Quick Entry'!C156)</f>
        <v/>
      </c>
      <c r="E151" s="10"/>
      <c r="F151" s="10" t="str">
        <f>IF('Quick Entry'!D156="","",'Quick Entry'!D156)</f>
        <v/>
      </c>
      <c r="G151" s="10" t="str">
        <f>IF('Quick Entry'!E156="","",'Quick Entry'!E156)</f>
        <v/>
      </c>
      <c r="H151" s="10" t="str">
        <f>IF('Quick Entry'!F156="","",'Quick Entry'!F156)</f>
        <v/>
      </c>
      <c r="I151" s="10"/>
      <c r="J151" s="10"/>
      <c r="K151" s="10"/>
      <c r="L151" s="10"/>
      <c r="M151" s="10"/>
      <c r="N151" s="15" t="str">
        <f t="shared" si="11"/>
        <v/>
      </c>
      <c r="O151" s="15" t="str">
        <f t="shared" si="12"/>
        <v/>
      </c>
      <c r="P151" s="15" t="str">
        <f>IF(O151="","",IF(O151&gt;=Settings!$B$5,"Moderate/severe","None/low"))</f>
        <v/>
      </c>
      <c r="Q151" s="10" t="str">
        <f>IF('Quick Entry'!G156="","",IF(OR('Quick Entry'!G156="Acute pain episode",'Quick Entry'!G156="Yes"),"Yes","No"))</f>
        <v/>
      </c>
      <c r="R151" s="10" t="str">
        <f>IF('Quick Entry'!H156="","",'Quick Entry'!H156)</f>
        <v/>
      </c>
      <c r="S151" s="10" t="str">
        <f>IF('Quick Entry'!I156="","",'Quick Entry'!I156)</f>
        <v/>
      </c>
      <c r="T151" s="10" t="str">
        <f>IF('Quick Entry'!J156="","",'Quick Entry'!J156)</f>
        <v/>
      </c>
      <c r="U151" s="10" t="str">
        <f>IF('Quick Entry'!K156="","",'Quick Entry'!K156)</f>
        <v/>
      </c>
      <c r="V151" s="10" t="str">
        <f>IF('Quick Entry'!M156="","",'Quick Entry'!M156)</f>
        <v/>
      </c>
      <c r="W151" s="10"/>
      <c r="X151" s="9" t="str">
        <f>IF('Quick Entry'!O156="","",'Quick Entry'!O156)</f>
        <v/>
      </c>
      <c r="Y151" s="9"/>
      <c r="Z151" s="15" t="str">
        <f t="shared" ca="1" si="13"/>
        <v/>
      </c>
      <c r="AA151" s="15" t="str">
        <f>IF(V151&lt;&gt;"Yes","Not needed",IF(Q151&lt;&gt;"Yes","Review per policy",IF(Z151&gt;Settings!$B$8,"Escalate review",IF(Z151&gt;Settings!$B$7,"Review due","Not needed"))))</f>
        <v>Not needed</v>
      </c>
      <c r="AB151" s="10"/>
      <c r="AC151" s="10" t="str">
        <f>IF('Quick Entry'!P156="","",'Quick Entry'!P156)</f>
        <v/>
      </c>
      <c r="AD151" s="15" t="str">
        <f>IF(AC151="","",IF(LEFT(AC151,1)*1&gt;=Settings!$B$9,"Sedation review",""))</f>
        <v/>
      </c>
      <c r="AE151" s="10"/>
      <c r="AF151" s="10"/>
      <c r="AG151" s="9"/>
      <c r="AH151" s="10" t="str">
        <f>IF('Quick Entry'!Q156="","",'Quick Entry'!Q156)</f>
        <v/>
      </c>
      <c r="AI151" s="10" t="str">
        <f>IF('Quick Entry'!S156="","",'Quick Entry'!S156)</f>
        <v/>
      </c>
      <c r="AJ151" s="15" t="str">
        <f t="shared" si="14"/>
        <v/>
      </c>
      <c r="AK151" s="10"/>
      <c r="AL151" s="10"/>
      <c r="AM151" s="29" t="str">
        <f>IF('Quick Entry'!T156="","",'Quick Entry'!T156)</f>
        <v/>
      </c>
    </row>
    <row r="152" spans="1:39">
      <c r="A152" s="15" t="str">
        <f t="shared" si="10"/>
        <v/>
      </c>
      <c r="B152" s="10" t="str">
        <f>IF('Quick Entry'!A157="","",'Quick Entry'!A157)</f>
        <v/>
      </c>
      <c r="C152" s="10" t="str">
        <f>IF('Quick Entry'!B157="","",'Quick Entry'!B157)</f>
        <v/>
      </c>
      <c r="D152" s="9" t="str">
        <f>IF('Quick Entry'!C157="","",'Quick Entry'!C157)</f>
        <v/>
      </c>
      <c r="E152" s="10"/>
      <c r="F152" s="10" t="str">
        <f>IF('Quick Entry'!D157="","",'Quick Entry'!D157)</f>
        <v/>
      </c>
      <c r="G152" s="10" t="str">
        <f>IF('Quick Entry'!E157="","",'Quick Entry'!E157)</f>
        <v/>
      </c>
      <c r="H152" s="10" t="str">
        <f>IF('Quick Entry'!F157="","",'Quick Entry'!F157)</f>
        <v/>
      </c>
      <c r="I152" s="10"/>
      <c r="J152" s="10"/>
      <c r="K152" s="10"/>
      <c r="L152" s="10"/>
      <c r="M152" s="10"/>
      <c r="N152" s="15" t="str">
        <f t="shared" si="11"/>
        <v/>
      </c>
      <c r="O152" s="15" t="str">
        <f t="shared" si="12"/>
        <v/>
      </c>
      <c r="P152" s="15" t="str">
        <f>IF(O152="","",IF(O152&gt;=Settings!$B$5,"Moderate/severe","None/low"))</f>
        <v/>
      </c>
      <c r="Q152" s="10" t="str">
        <f>IF('Quick Entry'!G157="","",IF(OR('Quick Entry'!G157="Acute pain episode",'Quick Entry'!G157="Yes"),"Yes","No"))</f>
        <v/>
      </c>
      <c r="R152" s="10" t="str">
        <f>IF('Quick Entry'!H157="","",'Quick Entry'!H157)</f>
        <v/>
      </c>
      <c r="S152" s="10" t="str">
        <f>IF('Quick Entry'!I157="","",'Quick Entry'!I157)</f>
        <v/>
      </c>
      <c r="T152" s="10" t="str">
        <f>IF('Quick Entry'!J157="","",'Quick Entry'!J157)</f>
        <v/>
      </c>
      <c r="U152" s="10" t="str">
        <f>IF('Quick Entry'!K157="","",'Quick Entry'!K157)</f>
        <v/>
      </c>
      <c r="V152" s="10" t="str">
        <f>IF('Quick Entry'!M157="","",'Quick Entry'!M157)</f>
        <v/>
      </c>
      <c r="W152" s="10"/>
      <c r="X152" s="9" t="str">
        <f>IF('Quick Entry'!O157="","",'Quick Entry'!O157)</f>
        <v/>
      </c>
      <c r="Y152" s="9"/>
      <c r="Z152" s="15" t="str">
        <f t="shared" ca="1" si="13"/>
        <v/>
      </c>
      <c r="AA152" s="15" t="str">
        <f>IF(V152&lt;&gt;"Yes","Not needed",IF(Q152&lt;&gt;"Yes","Review per policy",IF(Z152&gt;Settings!$B$8,"Escalate review",IF(Z152&gt;Settings!$B$7,"Review due","Not needed"))))</f>
        <v>Not needed</v>
      </c>
      <c r="AB152" s="10"/>
      <c r="AC152" s="10" t="str">
        <f>IF('Quick Entry'!P157="","",'Quick Entry'!P157)</f>
        <v/>
      </c>
      <c r="AD152" s="15" t="str">
        <f>IF(AC152="","",IF(LEFT(AC152,1)*1&gt;=Settings!$B$9,"Sedation review",""))</f>
        <v/>
      </c>
      <c r="AE152" s="10"/>
      <c r="AF152" s="10"/>
      <c r="AG152" s="9"/>
      <c r="AH152" s="10" t="str">
        <f>IF('Quick Entry'!Q157="","",'Quick Entry'!Q157)</f>
        <v/>
      </c>
      <c r="AI152" s="10" t="str">
        <f>IF('Quick Entry'!S157="","",'Quick Entry'!S157)</f>
        <v/>
      </c>
      <c r="AJ152" s="15" t="str">
        <f t="shared" si="14"/>
        <v/>
      </c>
      <c r="AK152" s="10"/>
      <c r="AL152" s="10"/>
      <c r="AM152" s="29" t="str">
        <f>IF('Quick Entry'!T157="","",'Quick Entry'!T157)</f>
        <v/>
      </c>
    </row>
    <row r="153" spans="1:39">
      <c r="A153" s="15" t="str">
        <f t="shared" si="10"/>
        <v/>
      </c>
      <c r="B153" s="10" t="str">
        <f>IF('Quick Entry'!A158="","",'Quick Entry'!A158)</f>
        <v/>
      </c>
      <c r="C153" s="10" t="str">
        <f>IF('Quick Entry'!B158="","",'Quick Entry'!B158)</f>
        <v/>
      </c>
      <c r="D153" s="9" t="str">
        <f>IF('Quick Entry'!C158="","",'Quick Entry'!C158)</f>
        <v/>
      </c>
      <c r="E153" s="10"/>
      <c r="F153" s="10" t="str">
        <f>IF('Quick Entry'!D158="","",'Quick Entry'!D158)</f>
        <v/>
      </c>
      <c r="G153" s="10" t="str">
        <f>IF('Quick Entry'!E158="","",'Quick Entry'!E158)</f>
        <v/>
      </c>
      <c r="H153" s="10" t="str">
        <f>IF('Quick Entry'!F158="","",'Quick Entry'!F158)</f>
        <v/>
      </c>
      <c r="I153" s="10"/>
      <c r="J153" s="10"/>
      <c r="K153" s="10"/>
      <c r="L153" s="10"/>
      <c r="M153" s="10"/>
      <c r="N153" s="15" t="str">
        <f t="shared" si="11"/>
        <v/>
      </c>
      <c r="O153" s="15" t="str">
        <f t="shared" si="12"/>
        <v/>
      </c>
      <c r="P153" s="15" t="str">
        <f>IF(O153="","",IF(O153&gt;=Settings!$B$5,"Moderate/severe","None/low"))</f>
        <v/>
      </c>
      <c r="Q153" s="10" t="str">
        <f>IF('Quick Entry'!G158="","",IF(OR('Quick Entry'!G158="Acute pain episode",'Quick Entry'!G158="Yes"),"Yes","No"))</f>
        <v/>
      </c>
      <c r="R153" s="10" t="str">
        <f>IF('Quick Entry'!H158="","",'Quick Entry'!H158)</f>
        <v/>
      </c>
      <c r="S153" s="10" t="str">
        <f>IF('Quick Entry'!I158="","",'Quick Entry'!I158)</f>
        <v/>
      </c>
      <c r="T153" s="10" t="str">
        <f>IF('Quick Entry'!J158="","",'Quick Entry'!J158)</f>
        <v/>
      </c>
      <c r="U153" s="10" t="str">
        <f>IF('Quick Entry'!K158="","",'Quick Entry'!K158)</f>
        <v/>
      </c>
      <c r="V153" s="10" t="str">
        <f>IF('Quick Entry'!M158="","",'Quick Entry'!M158)</f>
        <v/>
      </c>
      <c r="W153" s="10"/>
      <c r="X153" s="9" t="str">
        <f>IF('Quick Entry'!O158="","",'Quick Entry'!O158)</f>
        <v/>
      </c>
      <c r="Y153" s="9"/>
      <c r="Z153" s="15" t="str">
        <f t="shared" ca="1" si="13"/>
        <v/>
      </c>
      <c r="AA153" s="15" t="str">
        <f>IF(V153&lt;&gt;"Yes","Not needed",IF(Q153&lt;&gt;"Yes","Review per policy",IF(Z153&gt;Settings!$B$8,"Escalate review",IF(Z153&gt;Settings!$B$7,"Review due","Not needed"))))</f>
        <v>Not needed</v>
      </c>
      <c r="AB153" s="10"/>
      <c r="AC153" s="10" t="str">
        <f>IF('Quick Entry'!P158="","",'Quick Entry'!P158)</f>
        <v/>
      </c>
      <c r="AD153" s="15" t="str">
        <f>IF(AC153="","",IF(LEFT(AC153,1)*1&gt;=Settings!$B$9,"Sedation review",""))</f>
        <v/>
      </c>
      <c r="AE153" s="10"/>
      <c r="AF153" s="10"/>
      <c r="AG153" s="9"/>
      <c r="AH153" s="10" t="str">
        <f>IF('Quick Entry'!Q158="","",'Quick Entry'!Q158)</f>
        <v/>
      </c>
      <c r="AI153" s="10" t="str">
        <f>IF('Quick Entry'!S158="","",'Quick Entry'!S158)</f>
        <v/>
      </c>
      <c r="AJ153" s="15" t="str">
        <f t="shared" si="14"/>
        <v/>
      </c>
      <c r="AK153" s="10"/>
      <c r="AL153" s="10"/>
      <c r="AM153" s="29" t="str">
        <f>IF('Quick Entry'!T158="","",'Quick Entry'!T158)</f>
        <v/>
      </c>
    </row>
    <row r="154" spans="1:39">
      <c r="A154" s="15" t="str">
        <f t="shared" si="10"/>
        <v/>
      </c>
      <c r="B154" s="10" t="str">
        <f>IF('Quick Entry'!A159="","",'Quick Entry'!A159)</f>
        <v/>
      </c>
      <c r="C154" s="10" t="str">
        <f>IF('Quick Entry'!B159="","",'Quick Entry'!B159)</f>
        <v/>
      </c>
      <c r="D154" s="9" t="str">
        <f>IF('Quick Entry'!C159="","",'Quick Entry'!C159)</f>
        <v/>
      </c>
      <c r="E154" s="10"/>
      <c r="F154" s="10" t="str">
        <f>IF('Quick Entry'!D159="","",'Quick Entry'!D159)</f>
        <v/>
      </c>
      <c r="G154" s="10" t="str">
        <f>IF('Quick Entry'!E159="","",'Quick Entry'!E159)</f>
        <v/>
      </c>
      <c r="H154" s="10" t="str">
        <f>IF('Quick Entry'!F159="","",'Quick Entry'!F159)</f>
        <v/>
      </c>
      <c r="I154" s="10"/>
      <c r="J154" s="10"/>
      <c r="K154" s="10"/>
      <c r="L154" s="10"/>
      <c r="M154" s="10"/>
      <c r="N154" s="15" t="str">
        <f t="shared" si="11"/>
        <v/>
      </c>
      <c r="O154" s="15" t="str">
        <f t="shared" si="12"/>
        <v/>
      </c>
      <c r="P154" s="15" t="str">
        <f>IF(O154="","",IF(O154&gt;=Settings!$B$5,"Moderate/severe","None/low"))</f>
        <v/>
      </c>
      <c r="Q154" s="10" t="str">
        <f>IF('Quick Entry'!G159="","",IF(OR('Quick Entry'!G159="Acute pain episode",'Quick Entry'!G159="Yes"),"Yes","No"))</f>
        <v/>
      </c>
      <c r="R154" s="10" t="str">
        <f>IF('Quick Entry'!H159="","",'Quick Entry'!H159)</f>
        <v/>
      </c>
      <c r="S154" s="10" t="str">
        <f>IF('Quick Entry'!I159="","",'Quick Entry'!I159)</f>
        <v/>
      </c>
      <c r="T154" s="10" t="str">
        <f>IF('Quick Entry'!J159="","",'Quick Entry'!J159)</f>
        <v/>
      </c>
      <c r="U154" s="10" t="str">
        <f>IF('Quick Entry'!K159="","",'Quick Entry'!K159)</f>
        <v/>
      </c>
      <c r="V154" s="10" t="str">
        <f>IF('Quick Entry'!M159="","",'Quick Entry'!M159)</f>
        <v/>
      </c>
      <c r="W154" s="10"/>
      <c r="X154" s="9" t="str">
        <f>IF('Quick Entry'!O159="","",'Quick Entry'!O159)</f>
        <v/>
      </c>
      <c r="Y154" s="9"/>
      <c r="Z154" s="15" t="str">
        <f t="shared" ca="1" si="13"/>
        <v/>
      </c>
      <c r="AA154" s="15" t="str">
        <f>IF(V154&lt;&gt;"Yes","Not needed",IF(Q154&lt;&gt;"Yes","Review per policy",IF(Z154&gt;Settings!$B$8,"Escalate review",IF(Z154&gt;Settings!$B$7,"Review due","Not needed"))))</f>
        <v>Not needed</v>
      </c>
      <c r="AB154" s="10"/>
      <c r="AC154" s="10" t="str">
        <f>IF('Quick Entry'!P159="","",'Quick Entry'!P159)</f>
        <v/>
      </c>
      <c r="AD154" s="15" t="str">
        <f>IF(AC154="","",IF(LEFT(AC154,1)*1&gt;=Settings!$B$9,"Sedation review",""))</f>
        <v/>
      </c>
      <c r="AE154" s="10"/>
      <c r="AF154" s="10"/>
      <c r="AG154" s="9"/>
      <c r="AH154" s="10" t="str">
        <f>IF('Quick Entry'!Q159="","",'Quick Entry'!Q159)</f>
        <v/>
      </c>
      <c r="AI154" s="10" t="str">
        <f>IF('Quick Entry'!S159="","",'Quick Entry'!S159)</f>
        <v/>
      </c>
      <c r="AJ154" s="15" t="str">
        <f t="shared" si="14"/>
        <v/>
      </c>
      <c r="AK154" s="10"/>
      <c r="AL154" s="10"/>
      <c r="AM154" s="29" t="str">
        <f>IF('Quick Entry'!T159="","",'Quick Entry'!T159)</f>
        <v/>
      </c>
    </row>
    <row r="155" spans="1:39">
      <c r="A155" s="15" t="str">
        <f t="shared" si="10"/>
        <v/>
      </c>
      <c r="B155" s="10" t="str">
        <f>IF('Quick Entry'!A160="","",'Quick Entry'!A160)</f>
        <v/>
      </c>
      <c r="C155" s="10" t="str">
        <f>IF('Quick Entry'!B160="","",'Quick Entry'!B160)</f>
        <v/>
      </c>
      <c r="D155" s="9" t="str">
        <f>IF('Quick Entry'!C160="","",'Quick Entry'!C160)</f>
        <v/>
      </c>
      <c r="E155" s="10"/>
      <c r="F155" s="10" t="str">
        <f>IF('Quick Entry'!D160="","",'Quick Entry'!D160)</f>
        <v/>
      </c>
      <c r="G155" s="10" t="str">
        <f>IF('Quick Entry'!E160="","",'Quick Entry'!E160)</f>
        <v/>
      </c>
      <c r="H155" s="10" t="str">
        <f>IF('Quick Entry'!F160="","",'Quick Entry'!F160)</f>
        <v/>
      </c>
      <c r="I155" s="10"/>
      <c r="J155" s="10"/>
      <c r="K155" s="10"/>
      <c r="L155" s="10"/>
      <c r="M155" s="10"/>
      <c r="N155" s="15" t="str">
        <f t="shared" si="11"/>
        <v/>
      </c>
      <c r="O155" s="15" t="str">
        <f t="shared" si="12"/>
        <v/>
      </c>
      <c r="P155" s="15" t="str">
        <f>IF(O155="","",IF(O155&gt;=Settings!$B$5,"Moderate/severe","None/low"))</f>
        <v/>
      </c>
      <c r="Q155" s="10" t="str">
        <f>IF('Quick Entry'!G160="","",IF(OR('Quick Entry'!G160="Acute pain episode",'Quick Entry'!G160="Yes"),"Yes","No"))</f>
        <v/>
      </c>
      <c r="R155" s="10" t="str">
        <f>IF('Quick Entry'!H160="","",'Quick Entry'!H160)</f>
        <v/>
      </c>
      <c r="S155" s="10" t="str">
        <f>IF('Quick Entry'!I160="","",'Quick Entry'!I160)</f>
        <v/>
      </c>
      <c r="T155" s="10" t="str">
        <f>IF('Quick Entry'!J160="","",'Quick Entry'!J160)</f>
        <v/>
      </c>
      <c r="U155" s="10" t="str">
        <f>IF('Quick Entry'!K160="","",'Quick Entry'!K160)</f>
        <v/>
      </c>
      <c r="V155" s="10" t="str">
        <f>IF('Quick Entry'!M160="","",'Quick Entry'!M160)</f>
        <v/>
      </c>
      <c r="W155" s="10"/>
      <c r="X155" s="9" t="str">
        <f>IF('Quick Entry'!O160="","",'Quick Entry'!O160)</f>
        <v/>
      </c>
      <c r="Y155" s="9"/>
      <c r="Z155" s="15" t="str">
        <f t="shared" ca="1" si="13"/>
        <v/>
      </c>
      <c r="AA155" s="15" t="str">
        <f>IF(V155&lt;&gt;"Yes","Not needed",IF(Q155&lt;&gt;"Yes","Review per policy",IF(Z155&gt;Settings!$B$8,"Escalate review",IF(Z155&gt;Settings!$B$7,"Review due","Not needed"))))</f>
        <v>Not needed</v>
      </c>
      <c r="AB155" s="10"/>
      <c r="AC155" s="10" t="str">
        <f>IF('Quick Entry'!P160="","",'Quick Entry'!P160)</f>
        <v/>
      </c>
      <c r="AD155" s="15" t="str">
        <f>IF(AC155="","",IF(LEFT(AC155,1)*1&gt;=Settings!$B$9,"Sedation review",""))</f>
        <v/>
      </c>
      <c r="AE155" s="10"/>
      <c r="AF155" s="10"/>
      <c r="AG155" s="9"/>
      <c r="AH155" s="10" t="str">
        <f>IF('Quick Entry'!Q160="","",'Quick Entry'!Q160)</f>
        <v/>
      </c>
      <c r="AI155" s="10" t="str">
        <f>IF('Quick Entry'!S160="","",'Quick Entry'!S160)</f>
        <v/>
      </c>
      <c r="AJ155" s="15" t="str">
        <f t="shared" si="14"/>
        <v/>
      </c>
      <c r="AK155" s="10"/>
      <c r="AL155" s="10"/>
      <c r="AM155" s="29" t="str">
        <f>IF('Quick Entry'!T160="","",'Quick Entry'!T160)</f>
        <v/>
      </c>
    </row>
    <row r="156" spans="1:39">
      <c r="A156" s="15" t="str">
        <f t="shared" si="10"/>
        <v/>
      </c>
      <c r="B156" s="10" t="str">
        <f>IF('Quick Entry'!A161="","",'Quick Entry'!A161)</f>
        <v/>
      </c>
      <c r="C156" s="10" t="str">
        <f>IF('Quick Entry'!B161="","",'Quick Entry'!B161)</f>
        <v/>
      </c>
      <c r="D156" s="9" t="str">
        <f>IF('Quick Entry'!C161="","",'Quick Entry'!C161)</f>
        <v/>
      </c>
      <c r="E156" s="10"/>
      <c r="F156" s="10" t="str">
        <f>IF('Quick Entry'!D161="","",'Quick Entry'!D161)</f>
        <v/>
      </c>
      <c r="G156" s="10" t="str">
        <f>IF('Quick Entry'!E161="","",'Quick Entry'!E161)</f>
        <v/>
      </c>
      <c r="H156" s="10" t="str">
        <f>IF('Quick Entry'!F161="","",'Quick Entry'!F161)</f>
        <v/>
      </c>
      <c r="I156" s="10"/>
      <c r="J156" s="10"/>
      <c r="K156" s="10"/>
      <c r="L156" s="10"/>
      <c r="M156" s="10"/>
      <c r="N156" s="15" t="str">
        <f t="shared" si="11"/>
        <v/>
      </c>
      <c r="O156" s="15" t="str">
        <f t="shared" si="12"/>
        <v/>
      </c>
      <c r="P156" s="15" t="str">
        <f>IF(O156="","",IF(O156&gt;=Settings!$B$5,"Moderate/severe","None/low"))</f>
        <v/>
      </c>
      <c r="Q156" s="10" t="str">
        <f>IF('Quick Entry'!G161="","",IF(OR('Quick Entry'!G161="Acute pain episode",'Quick Entry'!G161="Yes"),"Yes","No"))</f>
        <v/>
      </c>
      <c r="R156" s="10" t="str">
        <f>IF('Quick Entry'!H161="","",'Quick Entry'!H161)</f>
        <v/>
      </c>
      <c r="S156" s="10" t="str">
        <f>IF('Quick Entry'!I161="","",'Quick Entry'!I161)</f>
        <v/>
      </c>
      <c r="T156" s="10" t="str">
        <f>IF('Quick Entry'!J161="","",'Quick Entry'!J161)</f>
        <v/>
      </c>
      <c r="U156" s="10" t="str">
        <f>IF('Quick Entry'!K161="","",'Quick Entry'!K161)</f>
        <v/>
      </c>
      <c r="V156" s="10" t="str">
        <f>IF('Quick Entry'!M161="","",'Quick Entry'!M161)</f>
        <v/>
      </c>
      <c r="W156" s="10"/>
      <c r="X156" s="9" t="str">
        <f>IF('Quick Entry'!O161="","",'Quick Entry'!O161)</f>
        <v/>
      </c>
      <c r="Y156" s="9"/>
      <c r="Z156" s="15" t="str">
        <f t="shared" ca="1" si="13"/>
        <v/>
      </c>
      <c r="AA156" s="15" t="str">
        <f>IF(V156&lt;&gt;"Yes","Not needed",IF(Q156&lt;&gt;"Yes","Review per policy",IF(Z156&gt;Settings!$B$8,"Escalate review",IF(Z156&gt;Settings!$B$7,"Review due","Not needed"))))</f>
        <v>Not needed</v>
      </c>
      <c r="AB156" s="10"/>
      <c r="AC156" s="10" t="str">
        <f>IF('Quick Entry'!P161="","",'Quick Entry'!P161)</f>
        <v/>
      </c>
      <c r="AD156" s="15" t="str">
        <f>IF(AC156="","",IF(LEFT(AC156,1)*1&gt;=Settings!$B$9,"Sedation review",""))</f>
        <v/>
      </c>
      <c r="AE156" s="10"/>
      <c r="AF156" s="10"/>
      <c r="AG156" s="9"/>
      <c r="AH156" s="10" t="str">
        <f>IF('Quick Entry'!Q161="","",'Quick Entry'!Q161)</f>
        <v/>
      </c>
      <c r="AI156" s="10" t="str">
        <f>IF('Quick Entry'!S161="","",'Quick Entry'!S161)</f>
        <v/>
      </c>
      <c r="AJ156" s="15" t="str">
        <f t="shared" si="14"/>
        <v/>
      </c>
      <c r="AK156" s="10"/>
      <c r="AL156" s="10"/>
      <c r="AM156" s="29" t="str">
        <f>IF('Quick Entry'!T161="","",'Quick Entry'!T161)</f>
        <v/>
      </c>
    </row>
    <row r="157" spans="1:39">
      <c r="A157" s="15" t="str">
        <f t="shared" si="10"/>
        <v/>
      </c>
      <c r="B157" s="10" t="str">
        <f>IF('Quick Entry'!A162="","",'Quick Entry'!A162)</f>
        <v/>
      </c>
      <c r="C157" s="10" t="str">
        <f>IF('Quick Entry'!B162="","",'Quick Entry'!B162)</f>
        <v/>
      </c>
      <c r="D157" s="9" t="str">
        <f>IF('Quick Entry'!C162="","",'Quick Entry'!C162)</f>
        <v/>
      </c>
      <c r="E157" s="10"/>
      <c r="F157" s="10" t="str">
        <f>IF('Quick Entry'!D162="","",'Quick Entry'!D162)</f>
        <v/>
      </c>
      <c r="G157" s="10" t="str">
        <f>IF('Quick Entry'!E162="","",'Quick Entry'!E162)</f>
        <v/>
      </c>
      <c r="H157" s="10" t="str">
        <f>IF('Quick Entry'!F162="","",'Quick Entry'!F162)</f>
        <v/>
      </c>
      <c r="I157" s="10"/>
      <c r="J157" s="10"/>
      <c r="K157" s="10"/>
      <c r="L157" s="10"/>
      <c r="M157" s="10"/>
      <c r="N157" s="15" t="str">
        <f t="shared" si="11"/>
        <v/>
      </c>
      <c r="O157" s="15" t="str">
        <f t="shared" si="12"/>
        <v/>
      </c>
      <c r="P157" s="15" t="str">
        <f>IF(O157="","",IF(O157&gt;=Settings!$B$5,"Moderate/severe","None/low"))</f>
        <v/>
      </c>
      <c r="Q157" s="10" t="str">
        <f>IF('Quick Entry'!G162="","",IF(OR('Quick Entry'!G162="Acute pain episode",'Quick Entry'!G162="Yes"),"Yes","No"))</f>
        <v/>
      </c>
      <c r="R157" s="10" t="str">
        <f>IF('Quick Entry'!H162="","",'Quick Entry'!H162)</f>
        <v/>
      </c>
      <c r="S157" s="10" t="str">
        <f>IF('Quick Entry'!I162="","",'Quick Entry'!I162)</f>
        <v/>
      </c>
      <c r="T157" s="10" t="str">
        <f>IF('Quick Entry'!J162="","",'Quick Entry'!J162)</f>
        <v/>
      </c>
      <c r="U157" s="10" t="str">
        <f>IF('Quick Entry'!K162="","",'Quick Entry'!K162)</f>
        <v/>
      </c>
      <c r="V157" s="10" t="str">
        <f>IF('Quick Entry'!M162="","",'Quick Entry'!M162)</f>
        <v/>
      </c>
      <c r="W157" s="10"/>
      <c r="X157" s="9" t="str">
        <f>IF('Quick Entry'!O162="","",'Quick Entry'!O162)</f>
        <v/>
      </c>
      <c r="Y157" s="9"/>
      <c r="Z157" s="15" t="str">
        <f t="shared" ca="1" si="13"/>
        <v/>
      </c>
      <c r="AA157" s="15" t="str">
        <f>IF(V157&lt;&gt;"Yes","Not needed",IF(Q157&lt;&gt;"Yes","Review per policy",IF(Z157&gt;Settings!$B$8,"Escalate review",IF(Z157&gt;Settings!$B$7,"Review due","Not needed"))))</f>
        <v>Not needed</v>
      </c>
      <c r="AB157" s="10"/>
      <c r="AC157" s="10" t="str">
        <f>IF('Quick Entry'!P162="","",'Quick Entry'!P162)</f>
        <v/>
      </c>
      <c r="AD157" s="15" t="str">
        <f>IF(AC157="","",IF(LEFT(AC157,1)*1&gt;=Settings!$B$9,"Sedation review",""))</f>
        <v/>
      </c>
      <c r="AE157" s="10"/>
      <c r="AF157" s="10"/>
      <c r="AG157" s="9"/>
      <c r="AH157" s="10" t="str">
        <f>IF('Quick Entry'!Q162="","",'Quick Entry'!Q162)</f>
        <v/>
      </c>
      <c r="AI157" s="10" t="str">
        <f>IF('Quick Entry'!S162="","",'Quick Entry'!S162)</f>
        <v/>
      </c>
      <c r="AJ157" s="15" t="str">
        <f t="shared" si="14"/>
        <v/>
      </c>
      <c r="AK157" s="10"/>
      <c r="AL157" s="10"/>
      <c r="AM157" s="29" t="str">
        <f>IF('Quick Entry'!T162="","",'Quick Entry'!T162)</f>
        <v/>
      </c>
    </row>
    <row r="158" spans="1:39">
      <c r="A158" s="15" t="str">
        <f t="shared" si="10"/>
        <v/>
      </c>
      <c r="B158" s="10" t="str">
        <f>IF('Quick Entry'!A163="","",'Quick Entry'!A163)</f>
        <v/>
      </c>
      <c r="C158" s="10" t="str">
        <f>IF('Quick Entry'!B163="","",'Quick Entry'!B163)</f>
        <v/>
      </c>
      <c r="D158" s="9" t="str">
        <f>IF('Quick Entry'!C163="","",'Quick Entry'!C163)</f>
        <v/>
      </c>
      <c r="E158" s="10"/>
      <c r="F158" s="10" t="str">
        <f>IF('Quick Entry'!D163="","",'Quick Entry'!D163)</f>
        <v/>
      </c>
      <c r="G158" s="10" t="str">
        <f>IF('Quick Entry'!E163="","",'Quick Entry'!E163)</f>
        <v/>
      </c>
      <c r="H158" s="10" t="str">
        <f>IF('Quick Entry'!F163="","",'Quick Entry'!F163)</f>
        <v/>
      </c>
      <c r="I158" s="10"/>
      <c r="J158" s="10"/>
      <c r="K158" s="10"/>
      <c r="L158" s="10"/>
      <c r="M158" s="10"/>
      <c r="N158" s="15" t="str">
        <f t="shared" si="11"/>
        <v/>
      </c>
      <c r="O158" s="15" t="str">
        <f t="shared" si="12"/>
        <v/>
      </c>
      <c r="P158" s="15" t="str">
        <f>IF(O158="","",IF(O158&gt;=Settings!$B$5,"Moderate/severe","None/low"))</f>
        <v/>
      </c>
      <c r="Q158" s="10" t="str">
        <f>IF('Quick Entry'!G163="","",IF(OR('Quick Entry'!G163="Acute pain episode",'Quick Entry'!G163="Yes"),"Yes","No"))</f>
        <v/>
      </c>
      <c r="R158" s="10" t="str">
        <f>IF('Quick Entry'!H163="","",'Quick Entry'!H163)</f>
        <v/>
      </c>
      <c r="S158" s="10" t="str">
        <f>IF('Quick Entry'!I163="","",'Quick Entry'!I163)</f>
        <v/>
      </c>
      <c r="T158" s="10" t="str">
        <f>IF('Quick Entry'!J163="","",'Quick Entry'!J163)</f>
        <v/>
      </c>
      <c r="U158" s="10" t="str">
        <f>IF('Quick Entry'!K163="","",'Quick Entry'!K163)</f>
        <v/>
      </c>
      <c r="V158" s="10" t="str">
        <f>IF('Quick Entry'!M163="","",'Quick Entry'!M163)</f>
        <v/>
      </c>
      <c r="W158" s="10"/>
      <c r="X158" s="9" t="str">
        <f>IF('Quick Entry'!O163="","",'Quick Entry'!O163)</f>
        <v/>
      </c>
      <c r="Y158" s="9"/>
      <c r="Z158" s="15" t="str">
        <f t="shared" ca="1" si="13"/>
        <v/>
      </c>
      <c r="AA158" s="15" t="str">
        <f>IF(V158&lt;&gt;"Yes","Not needed",IF(Q158&lt;&gt;"Yes","Review per policy",IF(Z158&gt;Settings!$B$8,"Escalate review",IF(Z158&gt;Settings!$B$7,"Review due","Not needed"))))</f>
        <v>Not needed</v>
      </c>
      <c r="AB158" s="10"/>
      <c r="AC158" s="10" t="str">
        <f>IF('Quick Entry'!P163="","",'Quick Entry'!P163)</f>
        <v/>
      </c>
      <c r="AD158" s="15" t="str">
        <f>IF(AC158="","",IF(LEFT(AC158,1)*1&gt;=Settings!$B$9,"Sedation review",""))</f>
        <v/>
      </c>
      <c r="AE158" s="10"/>
      <c r="AF158" s="10"/>
      <c r="AG158" s="9"/>
      <c r="AH158" s="10" t="str">
        <f>IF('Quick Entry'!Q163="","",'Quick Entry'!Q163)</f>
        <v/>
      </c>
      <c r="AI158" s="10" t="str">
        <f>IF('Quick Entry'!S163="","",'Quick Entry'!S163)</f>
        <v/>
      </c>
      <c r="AJ158" s="15" t="str">
        <f t="shared" si="14"/>
        <v/>
      </c>
      <c r="AK158" s="10"/>
      <c r="AL158" s="10"/>
      <c r="AM158" s="29" t="str">
        <f>IF('Quick Entry'!T163="","",'Quick Entry'!T163)</f>
        <v/>
      </c>
    </row>
    <row r="159" spans="1:39">
      <c r="A159" s="15" t="str">
        <f t="shared" si="10"/>
        <v/>
      </c>
      <c r="B159" s="10" t="str">
        <f>IF('Quick Entry'!A164="","",'Quick Entry'!A164)</f>
        <v/>
      </c>
      <c r="C159" s="10" t="str">
        <f>IF('Quick Entry'!B164="","",'Quick Entry'!B164)</f>
        <v/>
      </c>
      <c r="D159" s="9" t="str">
        <f>IF('Quick Entry'!C164="","",'Quick Entry'!C164)</f>
        <v/>
      </c>
      <c r="E159" s="10"/>
      <c r="F159" s="10" t="str">
        <f>IF('Quick Entry'!D164="","",'Quick Entry'!D164)</f>
        <v/>
      </c>
      <c r="G159" s="10" t="str">
        <f>IF('Quick Entry'!E164="","",'Quick Entry'!E164)</f>
        <v/>
      </c>
      <c r="H159" s="10" t="str">
        <f>IF('Quick Entry'!F164="","",'Quick Entry'!F164)</f>
        <v/>
      </c>
      <c r="I159" s="10"/>
      <c r="J159" s="10"/>
      <c r="K159" s="10"/>
      <c r="L159" s="10"/>
      <c r="M159" s="10"/>
      <c r="N159" s="15" t="str">
        <f t="shared" si="11"/>
        <v/>
      </c>
      <c r="O159" s="15" t="str">
        <f t="shared" si="12"/>
        <v/>
      </c>
      <c r="P159" s="15" t="str">
        <f>IF(O159="","",IF(O159&gt;=Settings!$B$5,"Moderate/severe","None/low"))</f>
        <v/>
      </c>
      <c r="Q159" s="10" t="str">
        <f>IF('Quick Entry'!G164="","",IF(OR('Quick Entry'!G164="Acute pain episode",'Quick Entry'!G164="Yes"),"Yes","No"))</f>
        <v/>
      </c>
      <c r="R159" s="10" t="str">
        <f>IF('Quick Entry'!H164="","",'Quick Entry'!H164)</f>
        <v/>
      </c>
      <c r="S159" s="10" t="str">
        <f>IF('Quick Entry'!I164="","",'Quick Entry'!I164)</f>
        <v/>
      </c>
      <c r="T159" s="10" t="str">
        <f>IF('Quick Entry'!J164="","",'Quick Entry'!J164)</f>
        <v/>
      </c>
      <c r="U159" s="10" t="str">
        <f>IF('Quick Entry'!K164="","",'Quick Entry'!K164)</f>
        <v/>
      </c>
      <c r="V159" s="10" t="str">
        <f>IF('Quick Entry'!M164="","",'Quick Entry'!M164)</f>
        <v/>
      </c>
      <c r="W159" s="10"/>
      <c r="X159" s="9" t="str">
        <f>IF('Quick Entry'!O164="","",'Quick Entry'!O164)</f>
        <v/>
      </c>
      <c r="Y159" s="9"/>
      <c r="Z159" s="15" t="str">
        <f t="shared" ca="1" si="13"/>
        <v/>
      </c>
      <c r="AA159" s="15" t="str">
        <f>IF(V159&lt;&gt;"Yes","Not needed",IF(Q159&lt;&gt;"Yes","Review per policy",IF(Z159&gt;Settings!$B$8,"Escalate review",IF(Z159&gt;Settings!$B$7,"Review due","Not needed"))))</f>
        <v>Not needed</v>
      </c>
      <c r="AB159" s="10"/>
      <c r="AC159" s="10" t="str">
        <f>IF('Quick Entry'!P164="","",'Quick Entry'!P164)</f>
        <v/>
      </c>
      <c r="AD159" s="15" t="str">
        <f>IF(AC159="","",IF(LEFT(AC159,1)*1&gt;=Settings!$B$9,"Sedation review",""))</f>
        <v/>
      </c>
      <c r="AE159" s="10"/>
      <c r="AF159" s="10"/>
      <c r="AG159" s="9"/>
      <c r="AH159" s="10" t="str">
        <f>IF('Quick Entry'!Q164="","",'Quick Entry'!Q164)</f>
        <v/>
      </c>
      <c r="AI159" s="10" t="str">
        <f>IF('Quick Entry'!S164="","",'Quick Entry'!S164)</f>
        <v/>
      </c>
      <c r="AJ159" s="15" t="str">
        <f t="shared" si="14"/>
        <v/>
      </c>
      <c r="AK159" s="10"/>
      <c r="AL159" s="10"/>
      <c r="AM159" s="29" t="str">
        <f>IF('Quick Entry'!T164="","",'Quick Entry'!T164)</f>
        <v/>
      </c>
    </row>
    <row r="160" spans="1:39">
      <c r="A160" s="15" t="str">
        <f t="shared" si="10"/>
        <v/>
      </c>
      <c r="B160" s="10" t="str">
        <f>IF('Quick Entry'!A165="","",'Quick Entry'!A165)</f>
        <v/>
      </c>
      <c r="C160" s="10" t="str">
        <f>IF('Quick Entry'!B165="","",'Quick Entry'!B165)</f>
        <v/>
      </c>
      <c r="D160" s="9" t="str">
        <f>IF('Quick Entry'!C165="","",'Quick Entry'!C165)</f>
        <v/>
      </c>
      <c r="E160" s="10"/>
      <c r="F160" s="10" t="str">
        <f>IF('Quick Entry'!D165="","",'Quick Entry'!D165)</f>
        <v/>
      </c>
      <c r="G160" s="10" t="str">
        <f>IF('Quick Entry'!E165="","",'Quick Entry'!E165)</f>
        <v/>
      </c>
      <c r="H160" s="10" t="str">
        <f>IF('Quick Entry'!F165="","",'Quick Entry'!F165)</f>
        <v/>
      </c>
      <c r="I160" s="10"/>
      <c r="J160" s="10"/>
      <c r="K160" s="10"/>
      <c r="L160" s="10"/>
      <c r="M160" s="10"/>
      <c r="N160" s="15" t="str">
        <f t="shared" si="11"/>
        <v/>
      </c>
      <c r="O160" s="15" t="str">
        <f t="shared" si="12"/>
        <v/>
      </c>
      <c r="P160" s="15" t="str">
        <f>IF(O160="","",IF(O160&gt;=Settings!$B$5,"Moderate/severe","None/low"))</f>
        <v/>
      </c>
      <c r="Q160" s="10" t="str">
        <f>IF('Quick Entry'!G165="","",IF(OR('Quick Entry'!G165="Acute pain episode",'Quick Entry'!G165="Yes"),"Yes","No"))</f>
        <v/>
      </c>
      <c r="R160" s="10" t="str">
        <f>IF('Quick Entry'!H165="","",'Quick Entry'!H165)</f>
        <v/>
      </c>
      <c r="S160" s="10" t="str">
        <f>IF('Quick Entry'!I165="","",'Quick Entry'!I165)</f>
        <v/>
      </c>
      <c r="T160" s="10" t="str">
        <f>IF('Quick Entry'!J165="","",'Quick Entry'!J165)</f>
        <v/>
      </c>
      <c r="U160" s="10" t="str">
        <f>IF('Quick Entry'!K165="","",'Quick Entry'!K165)</f>
        <v/>
      </c>
      <c r="V160" s="10" t="str">
        <f>IF('Quick Entry'!M165="","",'Quick Entry'!M165)</f>
        <v/>
      </c>
      <c r="W160" s="10"/>
      <c r="X160" s="9" t="str">
        <f>IF('Quick Entry'!O165="","",'Quick Entry'!O165)</f>
        <v/>
      </c>
      <c r="Y160" s="9"/>
      <c r="Z160" s="15" t="str">
        <f t="shared" ca="1" si="13"/>
        <v/>
      </c>
      <c r="AA160" s="15" t="str">
        <f>IF(V160&lt;&gt;"Yes","Not needed",IF(Q160&lt;&gt;"Yes","Review per policy",IF(Z160&gt;Settings!$B$8,"Escalate review",IF(Z160&gt;Settings!$B$7,"Review due","Not needed"))))</f>
        <v>Not needed</v>
      </c>
      <c r="AB160" s="10"/>
      <c r="AC160" s="10" t="str">
        <f>IF('Quick Entry'!P165="","",'Quick Entry'!P165)</f>
        <v/>
      </c>
      <c r="AD160" s="15" t="str">
        <f>IF(AC160="","",IF(LEFT(AC160,1)*1&gt;=Settings!$B$9,"Sedation review",""))</f>
        <v/>
      </c>
      <c r="AE160" s="10"/>
      <c r="AF160" s="10"/>
      <c r="AG160" s="9"/>
      <c r="AH160" s="10" t="str">
        <f>IF('Quick Entry'!Q165="","",'Quick Entry'!Q165)</f>
        <v/>
      </c>
      <c r="AI160" s="10" t="str">
        <f>IF('Quick Entry'!S165="","",'Quick Entry'!S165)</f>
        <v/>
      </c>
      <c r="AJ160" s="15" t="str">
        <f t="shared" si="14"/>
        <v/>
      </c>
      <c r="AK160" s="10"/>
      <c r="AL160" s="10"/>
      <c r="AM160" s="29" t="str">
        <f>IF('Quick Entry'!T165="","",'Quick Entry'!T165)</f>
        <v/>
      </c>
    </row>
    <row r="161" spans="1:39">
      <c r="A161" s="15" t="str">
        <f t="shared" si="10"/>
        <v/>
      </c>
      <c r="B161" s="10" t="str">
        <f>IF('Quick Entry'!A166="","",'Quick Entry'!A166)</f>
        <v/>
      </c>
      <c r="C161" s="10" t="str">
        <f>IF('Quick Entry'!B166="","",'Quick Entry'!B166)</f>
        <v/>
      </c>
      <c r="D161" s="9" t="str">
        <f>IF('Quick Entry'!C166="","",'Quick Entry'!C166)</f>
        <v/>
      </c>
      <c r="E161" s="10"/>
      <c r="F161" s="10" t="str">
        <f>IF('Quick Entry'!D166="","",'Quick Entry'!D166)</f>
        <v/>
      </c>
      <c r="G161" s="10" t="str">
        <f>IF('Quick Entry'!E166="","",'Quick Entry'!E166)</f>
        <v/>
      </c>
      <c r="H161" s="10" t="str">
        <f>IF('Quick Entry'!F166="","",'Quick Entry'!F166)</f>
        <v/>
      </c>
      <c r="I161" s="10"/>
      <c r="J161" s="10"/>
      <c r="K161" s="10"/>
      <c r="L161" s="10"/>
      <c r="M161" s="10"/>
      <c r="N161" s="15" t="str">
        <f t="shared" si="11"/>
        <v/>
      </c>
      <c r="O161" s="15" t="str">
        <f t="shared" si="12"/>
        <v/>
      </c>
      <c r="P161" s="15" t="str">
        <f>IF(O161="","",IF(O161&gt;=Settings!$B$5,"Moderate/severe","None/low"))</f>
        <v/>
      </c>
      <c r="Q161" s="10" t="str">
        <f>IF('Quick Entry'!G166="","",IF(OR('Quick Entry'!G166="Acute pain episode",'Quick Entry'!G166="Yes"),"Yes","No"))</f>
        <v/>
      </c>
      <c r="R161" s="10" t="str">
        <f>IF('Quick Entry'!H166="","",'Quick Entry'!H166)</f>
        <v/>
      </c>
      <c r="S161" s="10" t="str">
        <f>IF('Quick Entry'!I166="","",'Quick Entry'!I166)</f>
        <v/>
      </c>
      <c r="T161" s="10" t="str">
        <f>IF('Quick Entry'!J166="","",'Quick Entry'!J166)</f>
        <v/>
      </c>
      <c r="U161" s="10" t="str">
        <f>IF('Quick Entry'!K166="","",'Quick Entry'!K166)</f>
        <v/>
      </c>
      <c r="V161" s="10" t="str">
        <f>IF('Quick Entry'!M166="","",'Quick Entry'!M166)</f>
        <v/>
      </c>
      <c r="W161" s="10"/>
      <c r="X161" s="9" t="str">
        <f>IF('Quick Entry'!O166="","",'Quick Entry'!O166)</f>
        <v/>
      </c>
      <c r="Y161" s="9"/>
      <c r="Z161" s="15" t="str">
        <f t="shared" ca="1" si="13"/>
        <v/>
      </c>
      <c r="AA161" s="15" t="str">
        <f>IF(V161&lt;&gt;"Yes","Not needed",IF(Q161&lt;&gt;"Yes","Review per policy",IF(Z161&gt;Settings!$B$8,"Escalate review",IF(Z161&gt;Settings!$B$7,"Review due","Not needed"))))</f>
        <v>Not needed</v>
      </c>
      <c r="AB161" s="10"/>
      <c r="AC161" s="10" t="str">
        <f>IF('Quick Entry'!P166="","",'Quick Entry'!P166)</f>
        <v/>
      </c>
      <c r="AD161" s="15" t="str">
        <f>IF(AC161="","",IF(LEFT(AC161,1)*1&gt;=Settings!$B$9,"Sedation review",""))</f>
        <v/>
      </c>
      <c r="AE161" s="10"/>
      <c r="AF161" s="10"/>
      <c r="AG161" s="9"/>
      <c r="AH161" s="10" t="str">
        <f>IF('Quick Entry'!Q166="","",'Quick Entry'!Q166)</f>
        <v/>
      </c>
      <c r="AI161" s="10" t="str">
        <f>IF('Quick Entry'!S166="","",'Quick Entry'!S166)</f>
        <v/>
      </c>
      <c r="AJ161" s="15" t="str">
        <f t="shared" si="14"/>
        <v/>
      </c>
      <c r="AK161" s="10"/>
      <c r="AL161" s="10"/>
      <c r="AM161" s="29" t="str">
        <f>IF('Quick Entry'!T166="","",'Quick Entry'!T166)</f>
        <v/>
      </c>
    </row>
    <row r="162" spans="1:39">
      <c r="A162" s="15" t="str">
        <f t="shared" si="10"/>
        <v/>
      </c>
      <c r="B162" s="10" t="str">
        <f>IF('Quick Entry'!A167="","",'Quick Entry'!A167)</f>
        <v/>
      </c>
      <c r="C162" s="10" t="str">
        <f>IF('Quick Entry'!B167="","",'Quick Entry'!B167)</f>
        <v/>
      </c>
      <c r="D162" s="9" t="str">
        <f>IF('Quick Entry'!C167="","",'Quick Entry'!C167)</f>
        <v/>
      </c>
      <c r="E162" s="10"/>
      <c r="F162" s="10" t="str">
        <f>IF('Quick Entry'!D167="","",'Quick Entry'!D167)</f>
        <v/>
      </c>
      <c r="G162" s="10" t="str">
        <f>IF('Quick Entry'!E167="","",'Quick Entry'!E167)</f>
        <v/>
      </c>
      <c r="H162" s="10" t="str">
        <f>IF('Quick Entry'!F167="","",'Quick Entry'!F167)</f>
        <v/>
      </c>
      <c r="I162" s="10"/>
      <c r="J162" s="10"/>
      <c r="K162" s="10"/>
      <c r="L162" s="10"/>
      <c r="M162" s="10"/>
      <c r="N162" s="15" t="str">
        <f t="shared" si="11"/>
        <v/>
      </c>
      <c r="O162" s="15" t="str">
        <f t="shared" si="12"/>
        <v/>
      </c>
      <c r="P162" s="15" t="str">
        <f>IF(O162="","",IF(O162&gt;=Settings!$B$5,"Moderate/severe","None/low"))</f>
        <v/>
      </c>
      <c r="Q162" s="10" t="str">
        <f>IF('Quick Entry'!G167="","",IF(OR('Quick Entry'!G167="Acute pain episode",'Quick Entry'!G167="Yes"),"Yes","No"))</f>
        <v/>
      </c>
      <c r="R162" s="10" t="str">
        <f>IF('Quick Entry'!H167="","",'Quick Entry'!H167)</f>
        <v/>
      </c>
      <c r="S162" s="10" t="str">
        <f>IF('Quick Entry'!I167="","",'Quick Entry'!I167)</f>
        <v/>
      </c>
      <c r="T162" s="10" t="str">
        <f>IF('Quick Entry'!J167="","",'Quick Entry'!J167)</f>
        <v/>
      </c>
      <c r="U162" s="10" t="str">
        <f>IF('Quick Entry'!K167="","",'Quick Entry'!K167)</f>
        <v/>
      </c>
      <c r="V162" s="10" t="str">
        <f>IF('Quick Entry'!M167="","",'Quick Entry'!M167)</f>
        <v/>
      </c>
      <c r="W162" s="10"/>
      <c r="X162" s="9" t="str">
        <f>IF('Quick Entry'!O167="","",'Quick Entry'!O167)</f>
        <v/>
      </c>
      <c r="Y162" s="9"/>
      <c r="Z162" s="15" t="str">
        <f t="shared" ca="1" si="13"/>
        <v/>
      </c>
      <c r="AA162" s="15" t="str">
        <f>IF(V162&lt;&gt;"Yes","Not needed",IF(Q162&lt;&gt;"Yes","Review per policy",IF(Z162&gt;Settings!$B$8,"Escalate review",IF(Z162&gt;Settings!$B$7,"Review due","Not needed"))))</f>
        <v>Not needed</v>
      </c>
      <c r="AB162" s="10"/>
      <c r="AC162" s="10" t="str">
        <f>IF('Quick Entry'!P167="","",'Quick Entry'!P167)</f>
        <v/>
      </c>
      <c r="AD162" s="15" t="str">
        <f>IF(AC162="","",IF(LEFT(AC162,1)*1&gt;=Settings!$B$9,"Sedation review",""))</f>
        <v/>
      </c>
      <c r="AE162" s="10"/>
      <c r="AF162" s="10"/>
      <c r="AG162" s="9"/>
      <c r="AH162" s="10" t="str">
        <f>IF('Quick Entry'!Q167="","",'Quick Entry'!Q167)</f>
        <v/>
      </c>
      <c r="AI162" s="10" t="str">
        <f>IF('Quick Entry'!S167="","",'Quick Entry'!S167)</f>
        <v/>
      </c>
      <c r="AJ162" s="15" t="str">
        <f t="shared" si="14"/>
        <v/>
      </c>
      <c r="AK162" s="10"/>
      <c r="AL162" s="10"/>
      <c r="AM162" s="29" t="str">
        <f>IF('Quick Entry'!T167="","",'Quick Entry'!T167)</f>
        <v/>
      </c>
    </row>
    <row r="163" spans="1:39">
      <c r="A163" s="15" t="str">
        <f t="shared" si="10"/>
        <v/>
      </c>
      <c r="B163" s="10" t="str">
        <f>IF('Quick Entry'!A168="","",'Quick Entry'!A168)</f>
        <v/>
      </c>
      <c r="C163" s="10" t="str">
        <f>IF('Quick Entry'!B168="","",'Quick Entry'!B168)</f>
        <v/>
      </c>
      <c r="D163" s="9" t="str">
        <f>IF('Quick Entry'!C168="","",'Quick Entry'!C168)</f>
        <v/>
      </c>
      <c r="E163" s="10"/>
      <c r="F163" s="10" t="str">
        <f>IF('Quick Entry'!D168="","",'Quick Entry'!D168)</f>
        <v/>
      </c>
      <c r="G163" s="10" t="str">
        <f>IF('Quick Entry'!E168="","",'Quick Entry'!E168)</f>
        <v/>
      </c>
      <c r="H163" s="10" t="str">
        <f>IF('Quick Entry'!F168="","",'Quick Entry'!F168)</f>
        <v/>
      </c>
      <c r="I163" s="10"/>
      <c r="J163" s="10"/>
      <c r="K163" s="10"/>
      <c r="L163" s="10"/>
      <c r="M163" s="10"/>
      <c r="N163" s="15" t="str">
        <f t="shared" si="11"/>
        <v/>
      </c>
      <c r="O163" s="15" t="str">
        <f t="shared" si="12"/>
        <v/>
      </c>
      <c r="P163" s="15" t="str">
        <f>IF(O163="","",IF(O163&gt;=Settings!$B$5,"Moderate/severe","None/low"))</f>
        <v/>
      </c>
      <c r="Q163" s="10" t="str">
        <f>IF('Quick Entry'!G168="","",IF(OR('Quick Entry'!G168="Acute pain episode",'Quick Entry'!G168="Yes"),"Yes","No"))</f>
        <v/>
      </c>
      <c r="R163" s="10" t="str">
        <f>IF('Quick Entry'!H168="","",'Quick Entry'!H168)</f>
        <v/>
      </c>
      <c r="S163" s="10" t="str">
        <f>IF('Quick Entry'!I168="","",'Quick Entry'!I168)</f>
        <v/>
      </c>
      <c r="T163" s="10" t="str">
        <f>IF('Quick Entry'!J168="","",'Quick Entry'!J168)</f>
        <v/>
      </c>
      <c r="U163" s="10" t="str">
        <f>IF('Quick Entry'!K168="","",'Quick Entry'!K168)</f>
        <v/>
      </c>
      <c r="V163" s="10" t="str">
        <f>IF('Quick Entry'!M168="","",'Quick Entry'!M168)</f>
        <v/>
      </c>
      <c r="W163" s="10"/>
      <c r="X163" s="9" t="str">
        <f>IF('Quick Entry'!O168="","",'Quick Entry'!O168)</f>
        <v/>
      </c>
      <c r="Y163" s="9"/>
      <c r="Z163" s="15" t="str">
        <f t="shared" ca="1" si="13"/>
        <v/>
      </c>
      <c r="AA163" s="15" t="str">
        <f>IF(V163&lt;&gt;"Yes","Not needed",IF(Q163&lt;&gt;"Yes","Review per policy",IF(Z163&gt;Settings!$B$8,"Escalate review",IF(Z163&gt;Settings!$B$7,"Review due","Not needed"))))</f>
        <v>Not needed</v>
      </c>
      <c r="AB163" s="10"/>
      <c r="AC163" s="10" t="str">
        <f>IF('Quick Entry'!P168="","",'Quick Entry'!P168)</f>
        <v/>
      </c>
      <c r="AD163" s="15" t="str">
        <f>IF(AC163="","",IF(LEFT(AC163,1)*1&gt;=Settings!$B$9,"Sedation review",""))</f>
        <v/>
      </c>
      <c r="AE163" s="10"/>
      <c r="AF163" s="10"/>
      <c r="AG163" s="9"/>
      <c r="AH163" s="10" t="str">
        <f>IF('Quick Entry'!Q168="","",'Quick Entry'!Q168)</f>
        <v/>
      </c>
      <c r="AI163" s="10" t="str">
        <f>IF('Quick Entry'!S168="","",'Quick Entry'!S168)</f>
        <v/>
      </c>
      <c r="AJ163" s="15" t="str">
        <f t="shared" si="14"/>
        <v/>
      </c>
      <c r="AK163" s="10"/>
      <c r="AL163" s="10"/>
      <c r="AM163" s="29" t="str">
        <f>IF('Quick Entry'!T168="","",'Quick Entry'!T168)</f>
        <v/>
      </c>
    </row>
    <row r="164" spans="1:39">
      <c r="A164" s="15" t="str">
        <f t="shared" si="10"/>
        <v/>
      </c>
      <c r="B164" s="10" t="str">
        <f>IF('Quick Entry'!A169="","",'Quick Entry'!A169)</f>
        <v/>
      </c>
      <c r="C164" s="10" t="str">
        <f>IF('Quick Entry'!B169="","",'Quick Entry'!B169)</f>
        <v/>
      </c>
      <c r="D164" s="9" t="str">
        <f>IF('Quick Entry'!C169="","",'Quick Entry'!C169)</f>
        <v/>
      </c>
      <c r="E164" s="10"/>
      <c r="F164" s="10" t="str">
        <f>IF('Quick Entry'!D169="","",'Quick Entry'!D169)</f>
        <v/>
      </c>
      <c r="G164" s="10" t="str">
        <f>IF('Quick Entry'!E169="","",'Quick Entry'!E169)</f>
        <v/>
      </c>
      <c r="H164" s="10" t="str">
        <f>IF('Quick Entry'!F169="","",'Quick Entry'!F169)</f>
        <v/>
      </c>
      <c r="I164" s="10"/>
      <c r="J164" s="10"/>
      <c r="K164" s="10"/>
      <c r="L164" s="10"/>
      <c r="M164" s="10"/>
      <c r="N164" s="15" t="str">
        <f t="shared" si="11"/>
        <v/>
      </c>
      <c r="O164" s="15" t="str">
        <f t="shared" si="12"/>
        <v/>
      </c>
      <c r="P164" s="15" t="str">
        <f>IF(O164="","",IF(O164&gt;=Settings!$B$5,"Moderate/severe","None/low"))</f>
        <v/>
      </c>
      <c r="Q164" s="10" t="str">
        <f>IF('Quick Entry'!G169="","",IF(OR('Quick Entry'!G169="Acute pain episode",'Quick Entry'!G169="Yes"),"Yes","No"))</f>
        <v/>
      </c>
      <c r="R164" s="10" t="str">
        <f>IF('Quick Entry'!H169="","",'Quick Entry'!H169)</f>
        <v/>
      </c>
      <c r="S164" s="10" t="str">
        <f>IF('Quick Entry'!I169="","",'Quick Entry'!I169)</f>
        <v/>
      </c>
      <c r="T164" s="10" t="str">
        <f>IF('Quick Entry'!J169="","",'Quick Entry'!J169)</f>
        <v/>
      </c>
      <c r="U164" s="10" t="str">
        <f>IF('Quick Entry'!K169="","",'Quick Entry'!K169)</f>
        <v/>
      </c>
      <c r="V164" s="10" t="str">
        <f>IF('Quick Entry'!M169="","",'Quick Entry'!M169)</f>
        <v/>
      </c>
      <c r="W164" s="10"/>
      <c r="X164" s="9" t="str">
        <f>IF('Quick Entry'!O169="","",'Quick Entry'!O169)</f>
        <v/>
      </c>
      <c r="Y164" s="9"/>
      <c r="Z164" s="15" t="str">
        <f t="shared" ca="1" si="13"/>
        <v/>
      </c>
      <c r="AA164" s="15" t="str">
        <f>IF(V164&lt;&gt;"Yes","Not needed",IF(Q164&lt;&gt;"Yes","Review per policy",IF(Z164&gt;Settings!$B$8,"Escalate review",IF(Z164&gt;Settings!$B$7,"Review due","Not needed"))))</f>
        <v>Not needed</v>
      </c>
      <c r="AB164" s="10"/>
      <c r="AC164" s="10" t="str">
        <f>IF('Quick Entry'!P169="","",'Quick Entry'!P169)</f>
        <v/>
      </c>
      <c r="AD164" s="15" t="str">
        <f>IF(AC164="","",IF(LEFT(AC164,1)*1&gt;=Settings!$B$9,"Sedation review",""))</f>
        <v/>
      </c>
      <c r="AE164" s="10"/>
      <c r="AF164" s="10"/>
      <c r="AG164" s="9"/>
      <c r="AH164" s="10" t="str">
        <f>IF('Quick Entry'!Q169="","",'Quick Entry'!Q169)</f>
        <v/>
      </c>
      <c r="AI164" s="10" t="str">
        <f>IF('Quick Entry'!S169="","",'Quick Entry'!S169)</f>
        <v/>
      </c>
      <c r="AJ164" s="15" t="str">
        <f t="shared" si="14"/>
        <v/>
      </c>
      <c r="AK164" s="10"/>
      <c r="AL164" s="10"/>
      <c r="AM164" s="29" t="str">
        <f>IF('Quick Entry'!T169="","",'Quick Entry'!T169)</f>
        <v/>
      </c>
    </row>
    <row r="165" spans="1:39">
      <c r="A165" s="15" t="str">
        <f t="shared" si="10"/>
        <v/>
      </c>
      <c r="B165" s="10" t="str">
        <f>IF('Quick Entry'!A170="","",'Quick Entry'!A170)</f>
        <v/>
      </c>
      <c r="C165" s="10" t="str">
        <f>IF('Quick Entry'!B170="","",'Quick Entry'!B170)</f>
        <v/>
      </c>
      <c r="D165" s="9" t="str">
        <f>IF('Quick Entry'!C170="","",'Quick Entry'!C170)</f>
        <v/>
      </c>
      <c r="E165" s="10"/>
      <c r="F165" s="10" t="str">
        <f>IF('Quick Entry'!D170="","",'Quick Entry'!D170)</f>
        <v/>
      </c>
      <c r="G165" s="10" t="str">
        <f>IF('Quick Entry'!E170="","",'Quick Entry'!E170)</f>
        <v/>
      </c>
      <c r="H165" s="10" t="str">
        <f>IF('Quick Entry'!F170="","",'Quick Entry'!F170)</f>
        <v/>
      </c>
      <c r="I165" s="10"/>
      <c r="J165" s="10"/>
      <c r="K165" s="10"/>
      <c r="L165" s="10"/>
      <c r="M165" s="10"/>
      <c r="N165" s="15" t="str">
        <f t="shared" si="11"/>
        <v/>
      </c>
      <c r="O165" s="15" t="str">
        <f t="shared" si="12"/>
        <v/>
      </c>
      <c r="P165" s="15" t="str">
        <f>IF(O165="","",IF(O165&gt;=Settings!$B$5,"Moderate/severe","None/low"))</f>
        <v/>
      </c>
      <c r="Q165" s="10" t="str">
        <f>IF('Quick Entry'!G170="","",IF(OR('Quick Entry'!G170="Acute pain episode",'Quick Entry'!G170="Yes"),"Yes","No"))</f>
        <v/>
      </c>
      <c r="R165" s="10" t="str">
        <f>IF('Quick Entry'!H170="","",'Quick Entry'!H170)</f>
        <v/>
      </c>
      <c r="S165" s="10" t="str">
        <f>IF('Quick Entry'!I170="","",'Quick Entry'!I170)</f>
        <v/>
      </c>
      <c r="T165" s="10" t="str">
        <f>IF('Quick Entry'!J170="","",'Quick Entry'!J170)</f>
        <v/>
      </c>
      <c r="U165" s="10" t="str">
        <f>IF('Quick Entry'!K170="","",'Quick Entry'!K170)</f>
        <v/>
      </c>
      <c r="V165" s="10" t="str">
        <f>IF('Quick Entry'!M170="","",'Quick Entry'!M170)</f>
        <v/>
      </c>
      <c r="W165" s="10"/>
      <c r="X165" s="9" t="str">
        <f>IF('Quick Entry'!O170="","",'Quick Entry'!O170)</f>
        <v/>
      </c>
      <c r="Y165" s="9"/>
      <c r="Z165" s="15" t="str">
        <f t="shared" ca="1" si="13"/>
        <v/>
      </c>
      <c r="AA165" s="15" t="str">
        <f>IF(V165&lt;&gt;"Yes","Not needed",IF(Q165&lt;&gt;"Yes","Review per policy",IF(Z165&gt;Settings!$B$8,"Escalate review",IF(Z165&gt;Settings!$B$7,"Review due","Not needed"))))</f>
        <v>Not needed</v>
      </c>
      <c r="AB165" s="10"/>
      <c r="AC165" s="10" t="str">
        <f>IF('Quick Entry'!P170="","",'Quick Entry'!P170)</f>
        <v/>
      </c>
      <c r="AD165" s="15" t="str">
        <f>IF(AC165="","",IF(LEFT(AC165,1)*1&gt;=Settings!$B$9,"Sedation review",""))</f>
        <v/>
      </c>
      <c r="AE165" s="10"/>
      <c r="AF165" s="10"/>
      <c r="AG165" s="9"/>
      <c r="AH165" s="10" t="str">
        <f>IF('Quick Entry'!Q170="","",'Quick Entry'!Q170)</f>
        <v/>
      </c>
      <c r="AI165" s="10" t="str">
        <f>IF('Quick Entry'!S170="","",'Quick Entry'!S170)</f>
        <v/>
      </c>
      <c r="AJ165" s="15" t="str">
        <f t="shared" si="14"/>
        <v/>
      </c>
      <c r="AK165" s="10"/>
      <c r="AL165" s="10"/>
      <c r="AM165" s="29" t="str">
        <f>IF('Quick Entry'!T170="","",'Quick Entry'!T170)</f>
        <v/>
      </c>
    </row>
    <row r="166" spans="1:39">
      <c r="A166" s="15" t="str">
        <f t="shared" si="10"/>
        <v/>
      </c>
      <c r="B166" s="10" t="str">
        <f>IF('Quick Entry'!A171="","",'Quick Entry'!A171)</f>
        <v/>
      </c>
      <c r="C166" s="10" t="str">
        <f>IF('Quick Entry'!B171="","",'Quick Entry'!B171)</f>
        <v/>
      </c>
      <c r="D166" s="9" t="str">
        <f>IF('Quick Entry'!C171="","",'Quick Entry'!C171)</f>
        <v/>
      </c>
      <c r="E166" s="10"/>
      <c r="F166" s="10" t="str">
        <f>IF('Quick Entry'!D171="","",'Quick Entry'!D171)</f>
        <v/>
      </c>
      <c r="G166" s="10" t="str">
        <f>IF('Quick Entry'!E171="","",'Quick Entry'!E171)</f>
        <v/>
      </c>
      <c r="H166" s="10" t="str">
        <f>IF('Quick Entry'!F171="","",'Quick Entry'!F171)</f>
        <v/>
      </c>
      <c r="I166" s="10"/>
      <c r="J166" s="10"/>
      <c r="K166" s="10"/>
      <c r="L166" s="10"/>
      <c r="M166" s="10"/>
      <c r="N166" s="15" t="str">
        <f t="shared" si="11"/>
        <v/>
      </c>
      <c r="O166" s="15" t="str">
        <f t="shared" si="12"/>
        <v/>
      </c>
      <c r="P166" s="15" t="str">
        <f>IF(O166="","",IF(O166&gt;=Settings!$B$5,"Moderate/severe","None/low"))</f>
        <v/>
      </c>
      <c r="Q166" s="10" t="str">
        <f>IF('Quick Entry'!G171="","",IF(OR('Quick Entry'!G171="Acute pain episode",'Quick Entry'!G171="Yes"),"Yes","No"))</f>
        <v/>
      </c>
      <c r="R166" s="10" t="str">
        <f>IF('Quick Entry'!H171="","",'Quick Entry'!H171)</f>
        <v/>
      </c>
      <c r="S166" s="10" t="str">
        <f>IF('Quick Entry'!I171="","",'Quick Entry'!I171)</f>
        <v/>
      </c>
      <c r="T166" s="10" t="str">
        <f>IF('Quick Entry'!J171="","",'Quick Entry'!J171)</f>
        <v/>
      </c>
      <c r="U166" s="10" t="str">
        <f>IF('Quick Entry'!K171="","",'Quick Entry'!K171)</f>
        <v/>
      </c>
      <c r="V166" s="10" t="str">
        <f>IF('Quick Entry'!M171="","",'Quick Entry'!M171)</f>
        <v/>
      </c>
      <c r="W166" s="10"/>
      <c r="X166" s="9" t="str">
        <f>IF('Quick Entry'!O171="","",'Quick Entry'!O171)</f>
        <v/>
      </c>
      <c r="Y166" s="9"/>
      <c r="Z166" s="15" t="str">
        <f t="shared" ca="1" si="13"/>
        <v/>
      </c>
      <c r="AA166" s="15" t="str">
        <f>IF(V166&lt;&gt;"Yes","Not needed",IF(Q166&lt;&gt;"Yes","Review per policy",IF(Z166&gt;Settings!$B$8,"Escalate review",IF(Z166&gt;Settings!$B$7,"Review due","Not needed"))))</f>
        <v>Not needed</v>
      </c>
      <c r="AB166" s="10"/>
      <c r="AC166" s="10" t="str">
        <f>IF('Quick Entry'!P171="","",'Quick Entry'!P171)</f>
        <v/>
      </c>
      <c r="AD166" s="15" t="str">
        <f>IF(AC166="","",IF(LEFT(AC166,1)*1&gt;=Settings!$B$9,"Sedation review",""))</f>
        <v/>
      </c>
      <c r="AE166" s="10"/>
      <c r="AF166" s="10"/>
      <c r="AG166" s="9"/>
      <c r="AH166" s="10" t="str">
        <f>IF('Quick Entry'!Q171="","",'Quick Entry'!Q171)</f>
        <v/>
      </c>
      <c r="AI166" s="10" t="str">
        <f>IF('Quick Entry'!S171="","",'Quick Entry'!S171)</f>
        <v/>
      </c>
      <c r="AJ166" s="15" t="str">
        <f t="shared" si="14"/>
        <v/>
      </c>
      <c r="AK166" s="10"/>
      <c r="AL166" s="10"/>
      <c r="AM166" s="29" t="str">
        <f>IF('Quick Entry'!T171="","",'Quick Entry'!T171)</f>
        <v/>
      </c>
    </row>
    <row r="167" spans="1:39">
      <c r="A167" s="15" t="str">
        <f t="shared" si="10"/>
        <v/>
      </c>
      <c r="B167" s="10" t="str">
        <f>IF('Quick Entry'!A172="","",'Quick Entry'!A172)</f>
        <v/>
      </c>
      <c r="C167" s="10" t="str">
        <f>IF('Quick Entry'!B172="","",'Quick Entry'!B172)</f>
        <v/>
      </c>
      <c r="D167" s="9" t="str">
        <f>IF('Quick Entry'!C172="","",'Quick Entry'!C172)</f>
        <v/>
      </c>
      <c r="E167" s="10"/>
      <c r="F167" s="10" t="str">
        <f>IF('Quick Entry'!D172="","",'Quick Entry'!D172)</f>
        <v/>
      </c>
      <c r="G167" s="10" t="str">
        <f>IF('Quick Entry'!E172="","",'Quick Entry'!E172)</f>
        <v/>
      </c>
      <c r="H167" s="10" t="str">
        <f>IF('Quick Entry'!F172="","",'Quick Entry'!F172)</f>
        <v/>
      </c>
      <c r="I167" s="10"/>
      <c r="J167" s="10"/>
      <c r="K167" s="10"/>
      <c r="L167" s="10"/>
      <c r="M167" s="10"/>
      <c r="N167" s="15" t="str">
        <f t="shared" si="11"/>
        <v/>
      </c>
      <c r="O167" s="15" t="str">
        <f t="shared" si="12"/>
        <v/>
      </c>
      <c r="P167" s="15" t="str">
        <f>IF(O167="","",IF(O167&gt;=Settings!$B$5,"Moderate/severe","None/low"))</f>
        <v/>
      </c>
      <c r="Q167" s="10" t="str">
        <f>IF('Quick Entry'!G172="","",IF(OR('Quick Entry'!G172="Acute pain episode",'Quick Entry'!G172="Yes"),"Yes","No"))</f>
        <v/>
      </c>
      <c r="R167" s="10" t="str">
        <f>IF('Quick Entry'!H172="","",'Quick Entry'!H172)</f>
        <v/>
      </c>
      <c r="S167" s="10" t="str">
        <f>IF('Quick Entry'!I172="","",'Quick Entry'!I172)</f>
        <v/>
      </c>
      <c r="T167" s="10" t="str">
        <f>IF('Quick Entry'!J172="","",'Quick Entry'!J172)</f>
        <v/>
      </c>
      <c r="U167" s="10" t="str">
        <f>IF('Quick Entry'!K172="","",'Quick Entry'!K172)</f>
        <v/>
      </c>
      <c r="V167" s="10" t="str">
        <f>IF('Quick Entry'!M172="","",'Quick Entry'!M172)</f>
        <v/>
      </c>
      <c r="W167" s="10"/>
      <c r="X167" s="9" t="str">
        <f>IF('Quick Entry'!O172="","",'Quick Entry'!O172)</f>
        <v/>
      </c>
      <c r="Y167" s="9"/>
      <c r="Z167" s="15" t="str">
        <f t="shared" ca="1" si="13"/>
        <v/>
      </c>
      <c r="AA167" s="15" t="str">
        <f>IF(V167&lt;&gt;"Yes","Not needed",IF(Q167&lt;&gt;"Yes","Review per policy",IF(Z167&gt;Settings!$B$8,"Escalate review",IF(Z167&gt;Settings!$B$7,"Review due","Not needed"))))</f>
        <v>Not needed</v>
      </c>
      <c r="AB167" s="10"/>
      <c r="AC167" s="10" t="str">
        <f>IF('Quick Entry'!P172="","",'Quick Entry'!P172)</f>
        <v/>
      </c>
      <c r="AD167" s="15" t="str">
        <f>IF(AC167="","",IF(LEFT(AC167,1)*1&gt;=Settings!$B$9,"Sedation review",""))</f>
        <v/>
      </c>
      <c r="AE167" s="10"/>
      <c r="AF167" s="10"/>
      <c r="AG167" s="9"/>
      <c r="AH167" s="10" t="str">
        <f>IF('Quick Entry'!Q172="","",'Quick Entry'!Q172)</f>
        <v/>
      </c>
      <c r="AI167" s="10" t="str">
        <f>IF('Quick Entry'!S172="","",'Quick Entry'!S172)</f>
        <v/>
      </c>
      <c r="AJ167" s="15" t="str">
        <f t="shared" si="14"/>
        <v/>
      </c>
      <c r="AK167" s="10"/>
      <c r="AL167" s="10"/>
      <c r="AM167" s="29" t="str">
        <f>IF('Quick Entry'!T172="","",'Quick Entry'!T172)</f>
        <v/>
      </c>
    </row>
    <row r="168" spans="1:39">
      <c r="A168" s="15" t="str">
        <f t="shared" si="10"/>
        <v/>
      </c>
      <c r="B168" s="10" t="str">
        <f>IF('Quick Entry'!A173="","",'Quick Entry'!A173)</f>
        <v/>
      </c>
      <c r="C168" s="10" t="str">
        <f>IF('Quick Entry'!B173="","",'Quick Entry'!B173)</f>
        <v/>
      </c>
      <c r="D168" s="9" t="str">
        <f>IF('Quick Entry'!C173="","",'Quick Entry'!C173)</f>
        <v/>
      </c>
      <c r="E168" s="10"/>
      <c r="F168" s="10" t="str">
        <f>IF('Quick Entry'!D173="","",'Quick Entry'!D173)</f>
        <v/>
      </c>
      <c r="G168" s="10" t="str">
        <f>IF('Quick Entry'!E173="","",'Quick Entry'!E173)</f>
        <v/>
      </c>
      <c r="H168" s="10" t="str">
        <f>IF('Quick Entry'!F173="","",'Quick Entry'!F173)</f>
        <v/>
      </c>
      <c r="I168" s="10"/>
      <c r="J168" s="10"/>
      <c r="K168" s="10"/>
      <c r="L168" s="10"/>
      <c r="M168" s="10"/>
      <c r="N168" s="15" t="str">
        <f t="shared" si="11"/>
        <v/>
      </c>
      <c r="O168" s="15" t="str">
        <f t="shared" si="12"/>
        <v/>
      </c>
      <c r="P168" s="15" t="str">
        <f>IF(O168="","",IF(O168&gt;=Settings!$B$5,"Moderate/severe","None/low"))</f>
        <v/>
      </c>
      <c r="Q168" s="10" t="str">
        <f>IF('Quick Entry'!G173="","",IF(OR('Quick Entry'!G173="Acute pain episode",'Quick Entry'!G173="Yes"),"Yes","No"))</f>
        <v/>
      </c>
      <c r="R168" s="10" t="str">
        <f>IF('Quick Entry'!H173="","",'Quick Entry'!H173)</f>
        <v/>
      </c>
      <c r="S168" s="10" t="str">
        <f>IF('Quick Entry'!I173="","",'Quick Entry'!I173)</f>
        <v/>
      </c>
      <c r="T168" s="10" t="str">
        <f>IF('Quick Entry'!J173="","",'Quick Entry'!J173)</f>
        <v/>
      </c>
      <c r="U168" s="10" t="str">
        <f>IF('Quick Entry'!K173="","",'Quick Entry'!K173)</f>
        <v/>
      </c>
      <c r="V168" s="10" t="str">
        <f>IF('Quick Entry'!M173="","",'Quick Entry'!M173)</f>
        <v/>
      </c>
      <c r="W168" s="10"/>
      <c r="X168" s="9" t="str">
        <f>IF('Quick Entry'!O173="","",'Quick Entry'!O173)</f>
        <v/>
      </c>
      <c r="Y168" s="9"/>
      <c r="Z168" s="15" t="str">
        <f t="shared" ca="1" si="13"/>
        <v/>
      </c>
      <c r="AA168" s="15" t="str">
        <f>IF(V168&lt;&gt;"Yes","Not needed",IF(Q168&lt;&gt;"Yes","Review per policy",IF(Z168&gt;Settings!$B$8,"Escalate review",IF(Z168&gt;Settings!$B$7,"Review due","Not needed"))))</f>
        <v>Not needed</v>
      </c>
      <c r="AB168" s="10"/>
      <c r="AC168" s="10" t="str">
        <f>IF('Quick Entry'!P173="","",'Quick Entry'!P173)</f>
        <v/>
      </c>
      <c r="AD168" s="15" t="str">
        <f>IF(AC168="","",IF(LEFT(AC168,1)*1&gt;=Settings!$B$9,"Sedation review",""))</f>
        <v/>
      </c>
      <c r="AE168" s="10"/>
      <c r="AF168" s="10"/>
      <c r="AG168" s="9"/>
      <c r="AH168" s="10" t="str">
        <f>IF('Quick Entry'!Q173="","",'Quick Entry'!Q173)</f>
        <v/>
      </c>
      <c r="AI168" s="10" t="str">
        <f>IF('Quick Entry'!S173="","",'Quick Entry'!S173)</f>
        <v/>
      </c>
      <c r="AJ168" s="15" t="str">
        <f t="shared" si="14"/>
        <v/>
      </c>
      <c r="AK168" s="10"/>
      <c r="AL168" s="10"/>
      <c r="AM168" s="29" t="str">
        <f>IF('Quick Entry'!T173="","",'Quick Entry'!T173)</f>
        <v/>
      </c>
    </row>
    <row r="169" spans="1:39">
      <c r="A169" s="15" t="str">
        <f t="shared" si="10"/>
        <v/>
      </c>
      <c r="B169" s="10" t="str">
        <f>IF('Quick Entry'!A174="","",'Quick Entry'!A174)</f>
        <v/>
      </c>
      <c r="C169" s="10" t="str">
        <f>IF('Quick Entry'!B174="","",'Quick Entry'!B174)</f>
        <v/>
      </c>
      <c r="D169" s="9" t="str">
        <f>IF('Quick Entry'!C174="","",'Quick Entry'!C174)</f>
        <v/>
      </c>
      <c r="E169" s="10"/>
      <c r="F169" s="10" t="str">
        <f>IF('Quick Entry'!D174="","",'Quick Entry'!D174)</f>
        <v/>
      </c>
      <c r="G169" s="10" t="str">
        <f>IF('Quick Entry'!E174="","",'Quick Entry'!E174)</f>
        <v/>
      </c>
      <c r="H169" s="10" t="str">
        <f>IF('Quick Entry'!F174="","",'Quick Entry'!F174)</f>
        <v/>
      </c>
      <c r="I169" s="10"/>
      <c r="J169" s="10"/>
      <c r="K169" s="10"/>
      <c r="L169" s="10"/>
      <c r="M169" s="10"/>
      <c r="N169" s="15" t="str">
        <f t="shared" si="11"/>
        <v/>
      </c>
      <c r="O169" s="15" t="str">
        <f t="shared" si="12"/>
        <v/>
      </c>
      <c r="P169" s="15" t="str">
        <f>IF(O169="","",IF(O169&gt;=Settings!$B$5,"Moderate/severe","None/low"))</f>
        <v/>
      </c>
      <c r="Q169" s="10" t="str">
        <f>IF('Quick Entry'!G174="","",IF(OR('Quick Entry'!G174="Acute pain episode",'Quick Entry'!G174="Yes"),"Yes","No"))</f>
        <v/>
      </c>
      <c r="R169" s="10" t="str">
        <f>IF('Quick Entry'!H174="","",'Quick Entry'!H174)</f>
        <v/>
      </c>
      <c r="S169" s="10" t="str">
        <f>IF('Quick Entry'!I174="","",'Quick Entry'!I174)</f>
        <v/>
      </c>
      <c r="T169" s="10" t="str">
        <f>IF('Quick Entry'!J174="","",'Quick Entry'!J174)</f>
        <v/>
      </c>
      <c r="U169" s="10" t="str">
        <f>IF('Quick Entry'!K174="","",'Quick Entry'!K174)</f>
        <v/>
      </c>
      <c r="V169" s="10" t="str">
        <f>IF('Quick Entry'!M174="","",'Quick Entry'!M174)</f>
        <v/>
      </c>
      <c r="W169" s="10"/>
      <c r="X169" s="9" t="str">
        <f>IF('Quick Entry'!O174="","",'Quick Entry'!O174)</f>
        <v/>
      </c>
      <c r="Y169" s="9"/>
      <c r="Z169" s="15" t="str">
        <f t="shared" ca="1" si="13"/>
        <v/>
      </c>
      <c r="AA169" s="15" t="str">
        <f>IF(V169&lt;&gt;"Yes","Not needed",IF(Q169&lt;&gt;"Yes","Review per policy",IF(Z169&gt;Settings!$B$8,"Escalate review",IF(Z169&gt;Settings!$B$7,"Review due","Not needed"))))</f>
        <v>Not needed</v>
      </c>
      <c r="AB169" s="10"/>
      <c r="AC169" s="10" t="str">
        <f>IF('Quick Entry'!P174="","",'Quick Entry'!P174)</f>
        <v/>
      </c>
      <c r="AD169" s="15" t="str">
        <f>IF(AC169="","",IF(LEFT(AC169,1)*1&gt;=Settings!$B$9,"Sedation review",""))</f>
        <v/>
      </c>
      <c r="AE169" s="10"/>
      <c r="AF169" s="10"/>
      <c r="AG169" s="9"/>
      <c r="AH169" s="10" t="str">
        <f>IF('Quick Entry'!Q174="","",'Quick Entry'!Q174)</f>
        <v/>
      </c>
      <c r="AI169" s="10" t="str">
        <f>IF('Quick Entry'!S174="","",'Quick Entry'!S174)</f>
        <v/>
      </c>
      <c r="AJ169" s="15" t="str">
        <f t="shared" si="14"/>
        <v/>
      </c>
      <c r="AK169" s="10"/>
      <c r="AL169" s="10"/>
      <c r="AM169" s="29" t="str">
        <f>IF('Quick Entry'!T174="","",'Quick Entry'!T174)</f>
        <v/>
      </c>
    </row>
    <row r="170" spans="1:39">
      <c r="A170" s="15" t="str">
        <f t="shared" si="10"/>
        <v/>
      </c>
      <c r="B170" s="10" t="str">
        <f>IF('Quick Entry'!A175="","",'Quick Entry'!A175)</f>
        <v/>
      </c>
      <c r="C170" s="10" t="str">
        <f>IF('Quick Entry'!B175="","",'Quick Entry'!B175)</f>
        <v/>
      </c>
      <c r="D170" s="9" t="str">
        <f>IF('Quick Entry'!C175="","",'Quick Entry'!C175)</f>
        <v/>
      </c>
      <c r="E170" s="10"/>
      <c r="F170" s="10" t="str">
        <f>IF('Quick Entry'!D175="","",'Quick Entry'!D175)</f>
        <v/>
      </c>
      <c r="G170" s="10" t="str">
        <f>IF('Quick Entry'!E175="","",'Quick Entry'!E175)</f>
        <v/>
      </c>
      <c r="H170" s="10" t="str">
        <f>IF('Quick Entry'!F175="","",'Quick Entry'!F175)</f>
        <v/>
      </c>
      <c r="I170" s="10"/>
      <c r="J170" s="10"/>
      <c r="K170" s="10"/>
      <c r="L170" s="10"/>
      <c r="M170" s="10"/>
      <c r="N170" s="15" t="str">
        <f t="shared" si="11"/>
        <v/>
      </c>
      <c r="O170" s="15" t="str">
        <f t="shared" si="12"/>
        <v/>
      </c>
      <c r="P170" s="15" t="str">
        <f>IF(O170="","",IF(O170&gt;=Settings!$B$5,"Moderate/severe","None/low"))</f>
        <v/>
      </c>
      <c r="Q170" s="10" t="str">
        <f>IF('Quick Entry'!G175="","",IF(OR('Quick Entry'!G175="Acute pain episode",'Quick Entry'!G175="Yes"),"Yes","No"))</f>
        <v/>
      </c>
      <c r="R170" s="10" t="str">
        <f>IF('Quick Entry'!H175="","",'Quick Entry'!H175)</f>
        <v/>
      </c>
      <c r="S170" s="10" t="str">
        <f>IF('Quick Entry'!I175="","",'Quick Entry'!I175)</f>
        <v/>
      </c>
      <c r="T170" s="10" t="str">
        <f>IF('Quick Entry'!J175="","",'Quick Entry'!J175)</f>
        <v/>
      </c>
      <c r="U170" s="10" t="str">
        <f>IF('Quick Entry'!K175="","",'Quick Entry'!K175)</f>
        <v/>
      </c>
      <c r="V170" s="10" t="str">
        <f>IF('Quick Entry'!M175="","",'Quick Entry'!M175)</f>
        <v/>
      </c>
      <c r="W170" s="10"/>
      <c r="X170" s="9" t="str">
        <f>IF('Quick Entry'!O175="","",'Quick Entry'!O175)</f>
        <v/>
      </c>
      <c r="Y170" s="9"/>
      <c r="Z170" s="15" t="str">
        <f t="shared" ca="1" si="13"/>
        <v/>
      </c>
      <c r="AA170" s="15" t="str">
        <f>IF(V170&lt;&gt;"Yes","Not needed",IF(Q170&lt;&gt;"Yes","Review per policy",IF(Z170&gt;Settings!$B$8,"Escalate review",IF(Z170&gt;Settings!$B$7,"Review due","Not needed"))))</f>
        <v>Not needed</v>
      </c>
      <c r="AB170" s="10"/>
      <c r="AC170" s="10" t="str">
        <f>IF('Quick Entry'!P175="","",'Quick Entry'!P175)</f>
        <v/>
      </c>
      <c r="AD170" s="15" t="str">
        <f>IF(AC170="","",IF(LEFT(AC170,1)*1&gt;=Settings!$B$9,"Sedation review",""))</f>
        <v/>
      </c>
      <c r="AE170" s="10"/>
      <c r="AF170" s="10"/>
      <c r="AG170" s="9"/>
      <c r="AH170" s="10" t="str">
        <f>IF('Quick Entry'!Q175="","",'Quick Entry'!Q175)</f>
        <v/>
      </c>
      <c r="AI170" s="10" t="str">
        <f>IF('Quick Entry'!S175="","",'Quick Entry'!S175)</f>
        <v/>
      </c>
      <c r="AJ170" s="15" t="str">
        <f t="shared" si="14"/>
        <v/>
      </c>
      <c r="AK170" s="10"/>
      <c r="AL170" s="10"/>
      <c r="AM170" s="29" t="str">
        <f>IF('Quick Entry'!T175="","",'Quick Entry'!T175)</f>
        <v/>
      </c>
    </row>
    <row r="171" spans="1:39">
      <c r="A171" s="15" t="str">
        <f t="shared" si="10"/>
        <v/>
      </c>
      <c r="B171" s="10" t="str">
        <f>IF('Quick Entry'!A176="","",'Quick Entry'!A176)</f>
        <v/>
      </c>
      <c r="C171" s="10" t="str">
        <f>IF('Quick Entry'!B176="","",'Quick Entry'!B176)</f>
        <v/>
      </c>
      <c r="D171" s="9" t="str">
        <f>IF('Quick Entry'!C176="","",'Quick Entry'!C176)</f>
        <v/>
      </c>
      <c r="E171" s="10"/>
      <c r="F171" s="10" t="str">
        <f>IF('Quick Entry'!D176="","",'Quick Entry'!D176)</f>
        <v/>
      </c>
      <c r="G171" s="10" t="str">
        <f>IF('Quick Entry'!E176="","",'Quick Entry'!E176)</f>
        <v/>
      </c>
      <c r="H171" s="10" t="str">
        <f>IF('Quick Entry'!F176="","",'Quick Entry'!F176)</f>
        <v/>
      </c>
      <c r="I171" s="10"/>
      <c r="J171" s="10"/>
      <c r="K171" s="10"/>
      <c r="L171" s="10"/>
      <c r="M171" s="10"/>
      <c r="N171" s="15" t="str">
        <f t="shared" si="11"/>
        <v/>
      </c>
      <c r="O171" s="15" t="str">
        <f t="shared" si="12"/>
        <v/>
      </c>
      <c r="P171" s="15" t="str">
        <f>IF(O171="","",IF(O171&gt;=Settings!$B$5,"Moderate/severe","None/low"))</f>
        <v/>
      </c>
      <c r="Q171" s="10" t="str">
        <f>IF('Quick Entry'!G176="","",IF(OR('Quick Entry'!G176="Acute pain episode",'Quick Entry'!G176="Yes"),"Yes","No"))</f>
        <v/>
      </c>
      <c r="R171" s="10" t="str">
        <f>IF('Quick Entry'!H176="","",'Quick Entry'!H176)</f>
        <v/>
      </c>
      <c r="S171" s="10" t="str">
        <f>IF('Quick Entry'!I176="","",'Quick Entry'!I176)</f>
        <v/>
      </c>
      <c r="T171" s="10" t="str">
        <f>IF('Quick Entry'!J176="","",'Quick Entry'!J176)</f>
        <v/>
      </c>
      <c r="U171" s="10" t="str">
        <f>IF('Quick Entry'!K176="","",'Quick Entry'!K176)</f>
        <v/>
      </c>
      <c r="V171" s="10" t="str">
        <f>IF('Quick Entry'!M176="","",'Quick Entry'!M176)</f>
        <v/>
      </c>
      <c r="W171" s="10"/>
      <c r="X171" s="9" t="str">
        <f>IF('Quick Entry'!O176="","",'Quick Entry'!O176)</f>
        <v/>
      </c>
      <c r="Y171" s="9"/>
      <c r="Z171" s="15" t="str">
        <f t="shared" ca="1" si="13"/>
        <v/>
      </c>
      <c r="AA171" s="15" t="str">
        <f>IF(V171&lt;&gt;"Yes","Not needed",IF(Q171&lt;&gt;"Yes","Review per policy",IF(Z171&gt;Settings!$B$8,"Escalate review",IF(Z171&gt;Settings!$B$7,"Review due","Not needed"))))</f>
        <v>Not needed</v>
      </c>
      <c r="AB171" s="10"/>
      <c r="AC171" s="10" t="str">
        <f>IF('Quick Entry'!P176="","",'Quick Entry'!P176)</f>
        <v/>
      </c>
      <c r="AD171" s="15" t="str">
        <f>IF(AC171="","",IF(LEFT(AC171,1)*1&gt;=Settings!$B$9,"Sedation review",""))</f>
        <v/>
      </c>
      <c r="AE171" s="10"/>
      <c r="AF171" s="10"/>
      <c r="AG171" s="9"/>
      <c r="AH171" s="10" t="str">
        <f>IF('Quick Entry'!Q176="","",'Quick Entry'!Q176)</f>
        <v/>
      </c>
      <c r="AI171" s="10" t="str">
        <f>IF('Quick Entry'!S176="","",'Quick Entry'!S176)</f>
        <v/>
      </c>
      <c r="AJ171" s="15" t="str">
        <f t="shared" si="14"/>
        <v/>
      </c>
      <c r="AK171" s="10"/>
      <c r="AL171" s="10"/>
      <c r="AM171" s="29" t="str">
        <f>IF('Quick Entry'!T176="","",'Quick Entry'!T176)</f>
        <v/>
      </c>
    </row>
    <row r="172" spans="1:39">
      <c r="A172" s="15" t="str">
        <f t="shared" si="10"/>
        <v/>
      </c>
      <c r="B172" s="10" t="str">
        <f>IF('Quick Entry'!A177="","",'Quick Entry'!A177)</f>
        <v/>
      </c>
      <c r="C172" s="10" t="str">
        <f>IF('Quick Entry'!B177="","",'Quick Entry'!B177)</f>
        <v/>
      </c>
      <c r="D172" s="9" t="str">
        <f>IF('Quick Entry'!C177="","",'Quick Entry'!C177)</f>
        <v/>
      </c>
      <c r="E172" s="10"/>
      <c r="F172" s="10" t="str">
        <f>IF('Quick Entry'!D177="","",'Quick Entry'!D177)</f>
        <v/>
      </c>
      <c r="G172" s="10" t="str">
        <f>IF('Quick Entry'!E177="","",'Quick Entry'!E177)</f>
        <v/>
      </c>
      <c r="H172" s="10" t="str">
        <f>IF('Quick Entry'!F177="","",'Quick Entry'!F177)</f>
        <v/>
      </c>
      <c r="I172" s="10"/>
      <c r="J172" s="10"/>
      <c r="K172" s="10"/>
      <c r="L172" s="10"/>
      <c r="M172" s="10"/>
      <c r="N172" s="15" t="str">
        <f t="shared" si="11"/>
        <v/>
      </c>
      <c r="O172" s="15" t="str">
        <f t="shared" si="12"/>
        <v/>
      </c>
      <c r="P172" s="15" t="str">
        <f>IF(O172="","",IF(O172&gt;=Settings!$B$5,"Moderate/severe","None/low"))</f>
        <v/>
      </c>
      <c r="Q172" s="10" t="str">
        <f>IF('Quick Entry'!G177="","",IF(OR('Quick Entry'!G177="Acute pain episode",'Quick Entry'!G177="Yes"),"Yes","No"))</f>
        <v/>
      </c>
      <c r="R172" s="10" t="str">
        <f>IF('Quick Entry'!H177="","",'Quick Entry'!H177)</f>
        <v/>
      </c>
      <c r="S172" s="10" t="str">
        <f>IF('Quick Entry'!I177="","",'Quick Entry'!I177)</f>
        <v/>
      </c>
      <c r="T172" s="10" t="str">
        <f>IF('Quick Entry'!J177="","",'Quick Entry'!J177)</f>
        <v/>
      </c>
      <c r="U172" s="10" t="str">
        <f>IF('Quick Entry'!K177="","",'Quick Entry'!K177)</f>
        <v/>
      </c>
      <c r="V172" s="10" t="str">
        <f>IF('Quick Entry'!M177="","",'Quick Entry'!M177)</f>
        <v/>
      </c>
      <c r="W172" s="10"/>
      <c r="X172" s="9" t="str">
        <f>IF('Quick Entry'!O177="","",'Quick Entry'!O177)</f>
        <v/>
      </c>
      <c r="Y172" s="9"/>
      <c r="Z172" s="15" t="str">
        <f t="shared" ca="1" si="13"/>
        <v/>
      </c>
      <c r="AA172" s="15" t="str">
        <f>IF(V172&lt;&gt;"Yes","Not needed",IF(Q172&lt;&gt;"Yes","Review per policy",IF(Z172&gt;Settings!$B$8,"Escalate review",IF(Z172&gt;Settings!$B$7,"Review due","Not needed"))))</f>
        <v>Not needed</v>
      </c>
      <c r="AB172" s="10"/>
      <c r="AC172" s="10" t="str">
        <f>IF('Quick Entry'!P177="","",'Quick Entry'!P177)</f>
        <v/>
      </c>
      <c r="AD172" s="15" t="str">
        <f>IF(AC172="","",IF(LEFT(AC172,1)*1&gt;=Settings!$B$9,"Sedation review",""))</f>
        <v/>
      </c>
      <c r="AE172" s="10"/>
      <c r="AF172" s="10"/>
      <c r="AG172" s="9"/>
      <c r="AH172" s="10" t="str">
        <f>IF('Quick Entry'!Q177="","",'Quick Entry'!Q177)</f>
        <v/>
      </c>
      <c r="AI172" s="10" t="str">
        <f>IF('Quick Entry'!S177="","",'Quick Entry'!S177)</f>
        <v/>
      </c>
      <c r="AJ172" s="15" t="str">
        <f t="shared" si="14"/>
        <v/>
      </c>
      <c r="AK172" s="10"/>
      <c r="AL172" s="10"/>
      <c r="AM172" s="29" t="str">
        <f>IF('Quick Entry'!T177="","",'Quick Entry'!T177)</f>
        <v/>
      </c>
    </row>
    <row r="173" spans="1:39">
      <c r="A173" s="15" t="str">
        <f t="shared" si="10"/>
        <v/>
      </c>
      <c r="B173" s="10" t="str">
        <f>IF('Quick Entry'!A178="","",'Quick Entry'!A178)</f>
        <v/>
      </c>
      <c r="C173" s="10" t="str">
        <f>IF('Quick Entry'!B178="","",'Quick Entry'!B178)</f>
        <v/>
      </c>
      <c r="D173" s="9" t="str">
        <f>IF('Quick Entry'!C178="","",'Quick Entry'!C178)</f>
        <v/>
      </c>
      <c r="E173" s="10"/>
      <c r="F173" s="10" t="str">
        <f>IF('Quick Entry'!D178="","",'Quick Entry'!D178)</f>
        <v/>
      </c>
      <c r="G173" s="10" t="str">
        <f>IF('Quick Entry'!E178="","",'Quick Entry'!E178)</f>
        <v/>
      </c>
      <c r="H173" s="10" t="str">
        <f>IF('Quick Entry'!F178="","",'Quick Entry'!F178)</f>
        <v/>
      </c>
      <c r="I173" s="10"/>
      <c r="J173" s="10"/>
      <c r="K173" s="10"/>
      <c r="L173" s="10"/>
      <c r="M173" s="10"/>
      <c r="N173" s="15" t="str">
        <f t="shared" si="11"/>
        <v/>
      </c>
      <c r="O173" s="15" t="str">
        <f t="shared" si="12"/>
        <v/>
      </c>
      <c r="P173" s="15" t="str">
        <f>IF(O173="","",IF(O173&gt;=Settings!$B$5,"Moderate/severe","None/low"))</f>
        <v/>
      </c>
      <c r="Q173" s="10" t="str">
        <f>IF('Quick Entry'!G178="","",IF(OR('Quick Entry'!G178="Acute pain episode",'Quick Entry'!G178="Yes"),"Yes","No"))</f>
        <v/>
      </c>
      <c r="R173" s="10" t="str">
        <f>IF('Quick Entry'!H178="","",'Quick Entry'!H178)</f>
        <v/>
      </c>
      <c r="S173" s="10" t="str">
        <f>IF('Quick Entry'!I178="","",'Quick Entry'!I178)</f>
        <v/>
      </c>
      <c r="T173" s="10" t="str">
        <f>IF('Quick Entry'!J178="","",'Quick Entry'!J178)</f>
        <v/>
      </c>
      <c r="U173" s="10" t="str">
        <f>IF('Quick Entry'!K178="","",'Quick Entry'!K178)</f>
        <v/>
      </c>
      <c r="V173" s="10" t="str">
        <f>IF('Quick Entry'!M178="","",'Quick Entry'!M178)</f>
        <v/>
      </c>
      <c r="W173" s="10"/>
      <c r="X173" s="9" t="str">
        <f>IF('Quick Entry'!O178="","",'Quick Entry'!O178)</f>
        <v/>
      </c>
      <c r="Y173" s="9"/>
      <c r="Z173" s="15" t="str">
        <f t="shared" ca="1" si="13"/>
        <v/>
      </c>
      <c r="AA173" s="15" t="str">
        <f>IF(V173&lt;&gt;"Yes","Not needed",IF(Q173&lt;&gt;"Yes","Review per policy",IF(Z173&gt;Settings!$B$8,"Escalate review",IF(Z173&gt;Settings!$B$7,"Review due","Not needed"))))</f>
        <v>Not needed</v>
      </c>
      <c r="AB173" s="10"/>
      <c r="AC173" s="10" t="str">
        <f>IF('Quick Entry'!P178="","",'Quick Entry'!P178)</f>
        <v/>
      </c>
      <c r="AD173" s="15" t="str">
        <f>IF(AC173="","",IF(LEFT(AC173,1)*1&gt;=Settings!$B$9,"Sedation review",""))</f>
        <v/>
      </c>
      <c r="AE173" s="10"/>
      <c r="AF173" s="10"/>
      <c r="AG173" s="9"/>
      <c r="AH173" s="10" t="str">
        <f>IF('Quick Entry'!Q178="","",'Quick Entry'!Q178)</f>
        <v/>
      </c>
      <c r="AI173" s="10" t="str">
        <f>IF('Quick Entry'!S178="","",'Quick Entry'!S178)</f>
        <v/>
      </c>
      <c r="AJ173" s="15" t="str">
        <f t="shared" si="14"/>
        <v/>
      </c>
      <c r="AK173" s="10"/>
      <c r="AL173" s="10"/>
      <c r="AM173" s="29" t="str">
        <f>IF('Quick Entry'!T178="","",'Quick Entry'!T178)</f>
        <v/>
      </c>
    </row>
    <row r="174" spans="1:39">
      <c r="A174" s="15" t="str">
        <f t="shared" si="10"/>
        <v/>
      </c>
      <c r="B174" s="10" t="str">
        <f>IF('Quick Entry'!A179="","",'Quick Entry'!A179)</f>
        <v/>
      </c>
      <c r="C174" s="10" t="str">
        <f>IF('Quick Entry'!B179="","",'Quick Entry'!B179)</f>
        <v/>
      </c>
      <c r="D174" s="9" t="str">
        <f>IF('Quick Entry'!C179="","",'Quick Entry'!C179)</f>
        <v/>
      </c>
      <c r="E174" s="10"/>
      <c r="F174" s="10" t="str">
        <f>IF('Quick Entry'!D179="","",'Quick Entry'!D179)</f>
        <v/>
      </c>
      <c r="G174" s="10" t="str">
        <f>IF('Quick Entry'!E179="","",'Quick Entry'!E179)</f>
        <v/>
      </c>
      <c r="H174" s="10" t="str">
        <f>IF('Quick Entry'!F179="","",'Quick Entry'!F179)</f>
        <v/>
      </c>
      <c r="I174" s="10"/>
      <c r="J174" s="10"/>
      <c r="K174" s="10"/>
      <c r="L174" s="10"/>
      <c r="M174" s="10"/>
      <c r="N174" s="15" t="str">
        <f t="shared" si="11"/>
        <v/>
      </c>
      <c r="O174" s="15" t="str">
        <f t="shared" si="12"/>
        <v/>
      </c>
      <c r="P174" s="15" t="str">
        <f>IF(O174="","",IF(O174&gt;=Settings!$B$5,"Moderate/severe","None/low"))</f>
        <v/>
      </c>
      <c r="Q174" s="10" t="str">
        <f>IF('Quick Entry'!G179="","",IF(OR('Quick Entry'!G179="Acute pain episode",'Quick Entry'!G179="Yes"),"Yes","No"))</f>
        <v/>
      </c>
      <c r="R174" s="10" t="str">
        <f>IF('Quick Entry'!H179="","",'Quick Entry'!H179)</f>
        <v/>
      </c>
      <c r="S174" s="10" t="str">
        <f>IF('Quick Entry'!I179="","",'Quick Entry'!I179)</f>
        <v/>
      </c>
      <c r="T174" s="10" t="str">
        <f>IF('Quick Entry'!J179="","",'Quick Entry'!J179)</f>
        <v/>
      </c>
      <c r="U174" s="10" t="str">
        <f>IF('Quick Entry'!K179="","",'Quick Entry'!K179)</f>
        <v/>
      </c>
      <c r="V174" s="10" t="str">
        <f>IF('Quick Entry'!M179="","",'Quick Entry'!M179)</f>
        <v/>
      </c>
      <c r="W174" s="10"/>
      <c r="X174" s="9" t="str">
        <f>IF('Quick Entry'!O179="","",'Quick Entry'!O179)</f>
        <v/>
      </c>
      <c r="Y174" s="9"/>
      <c r="Z174" s="15" t="str">
        <f t="shared" ca="1" si="13"/>
        <v/>
      </c>
      <c r="AA174" s="15" t="str">
        <f>IF(V174&lt;&gt;"Yes","Not needed",IF(Q174&lt;&gt;"Yes","Review per policy",IF(Z174&gt;Settings!$B$8,"Escalate review",IF(Z174&gt;Settings!$B$7,"Review due","Not needed"))))</f>
        <v>Not needed</v>
      </c>
      <c r="AB174" s="10"/>
      <c r="AC174" s="10" t="str">
        <f>IF('Quick Entry'!P179="","",'Quick Entry'!P179)</f>
        <v/>
      </c>
      <c r="AD174" s="15" t="str">
        <f>IF(AC174="","",IF(LEFT(AC174,1)*1&gt;=Settings!$B$9,"Sedation review",""))</f>
        <v/>
      </c>
      <c r="AE174" s="10"/>
      <c r="AF174" s="10"/>
      <c r="AG174" s="9"/>
      <c r="AH174" s="10" t="str">
        <f>IF('Quick Entry'!Q179="","",'Quick Entry'!Q179)</f>
        <v/>
      </c>
      <c r="AI174" s="10" t="str">
        <f>IF('Quick Entry'!S179="","",'Quick Entry'!S179)</f>
        <v/>
      </c>
      <c r="AJ174" s="15" t="str">
        <f t="shared" si="14"/>
        <v/>
      </c>
      <c r="AK174" s="10"/>
      <c r="AL174" s="10"/>
      <c r="AM174" s="29" t="str">
        <f>IF('Quick Entry'!T179="","",'Quick Entry'!T179)</f>
        <v/>
      </c>
    </row>
    <row r="175" spans="1:39">
      <c r="A175" s="15" t="str">
        <f t="shared" si="10"/>
        <v/>
      </c>
      <c r="B175" s="10" t="str">
        <f>IF('Quick Entry'!A180="","",'Quick Entry'!A180)</f>
        <v/>
      </c>
      <c r="C175" s="10" t="str">
        <f>IF('Quick Entry'!B180="","",'Quick Entry'!B180)</f>
        <v/>
      </c>
      <c r="D175" s="9" t="str">
        <f>IF('Quick Entry'!C180="","",'Quick Entry'!C180)</f>
        <v/>
      </c>
      <c r="E175" s="10"/>
      <c r="F175" s="10" t="str">
        <f>IF('Quick Entry'!D180="","",'Quick Entry'!D180)</f>
        <v/>
      </c>
      <c r="G175" s="10" t="str">
        <f>IF('Quick Entry'!E180="","",'Quick Entry'!E180)</f>
        <v/>
      </c>
      <c r="H175" s="10" t="str">
        <f>IF('Quick Entry'!F180="","",'Quick Entry'!F180)</f>
        <v/>
      </c>
      <c r="I175" s="10"/>
      <c r="J175" s="10"/>
      <c r="K175" s="10"/>
      <c r="L175" s="10"/>
      <c r="M175" s="10"/>
      <c r="N175" s="15" t="str">
        <f t="shared" si="11"/>
        <v/>
      </c>
      <c r="O175" s="15" t="str">
        <f t="shared" si="12"/>
        <v/>
      </c>
      <c r="P175" s="15" t="str">
        <f>IF(O175="","",IF(O175&gt;=Settings!$B$5,"Moderate/severe","None/low"))</f>
        <v/>
      </c>
      <c r="Q175" s="10" t="str">
        <f>IF('Quick Entry'!G180="","",IF(OR('Quick Entry'!G180="Acute pain episode",'Quick Entry'!G180="Yes"),"Yes","No"))</f>
        <v/>
      </c>
      <c r="R175" s="10" t="str">
        <f>IF('Quick Entry'!H180="","",'Quick Entry'!H180)</f>
        <v/>
      </c>
      <c r="S175" s="10" t="str">
        <f>IF('Quick Entry'!I180="","",'Quick Entry'!I180)</f>
        <v/>
      </c>
      <c r="T175" s="10" t="str">
        <f>IF('Quick Entry'!J180="","",'Quick Entry'!J180)</f>
        <v/>
      </c>
      <c r="U175" s="10" t="str">
        <f>IF('Quick Entry'!K180="","",'Quick Entry'!K180)</f>
        <v/>
      </c>
      <c r="V175" s="10" t="str">
        <f>IF('Quick Entry'!M180="","",'Quick Entry'!M180)</f>
        <v/>
      </c>
      <c r="W175" s="10"/>
      <c r="X175" s="9" t="str">
        <f>IF('Quick Entry'!O180="","",'Quick Entry'!O180)</f>
        <v/>
      </c>
      <c r="Y175" s="9"/>
      <c r="Z175" s="15" t="str">
        <f t="shared" ca="1" si="13"/>
        <v/>
      </c>
      <c r="AA175" s="15" t="str">
        <f>IF(V175&lt;&gt;"Yes","Not needed",IF(Q175&lt;&gt;"Yes","Review per policy",IF(Z175&gt;Settings!$B$8,"Escalate review",IF(Z175&gt;Settings!$B$7,"Review due","Not needed"))))</f>
        <v>Not needed</v>
      </c>
      <c r="AB175" s="10"/>
      <c r="AC175" s="10" t="str">
        <f>IF('Quick Entry'!P180="","",'Quick Entry'!P180)</f>
        <v/>
      </c>
      <c r="AD175" s="15" t="str">
        <f>IF(AC175="","",IF(LEFT(AC175,1)*1&gt;=Settings!$B$9,"Sedation review",""))</f>
        <v/>
      </c>
      <c r="AE175" s="10"/>
      <c r="AF175" s="10"/>
      <c r="AG175" s="9"/>
      <c r="AH175" s="10" t="str">
        <f>IF('Quick Entry'!Q180="","",'Quick Entry'!Q180)</f>
        <v/>
      </c>
      <c r="AI175" s="10" t="str">
        <f>IF('Quick Entry'!S180="","",'Quick Entry'!S180)</f>
        <v/>
      </c>
      <c r="AJ175" s="15" t="str">
        <f t="shared" si="14"/>
        <v/>
      </c>
      <c r="AK175" s="10"/>
      <c r="AL175" s="10"/>
      <c r="AM175" s="29" t="str">
        <f>IF('Quick Entry'!T180="","",'Quick Entry'!T180)</f>
        <v/>
      </c>
    </row>
    <row r="176" spans="1:39">
      <c r="A176" s="15" t="str">
        <f t="shared" si="10"/>
        <v/>
      </c>
      <c r="B176" s="10" t="str">
        <f>IF('Quick Entry'!A181="","",'Quick Entry'!A181)</f>
        <v/>
      </c>
      <c r="C176" s="10" t="str">
        <f>IF('Quick Entry'!B181="","",'Quick Entry'!B181)</f>
        <v/>
      </c>
      <c r="D176" s="9" t="str">
        <f>IF('Quick Entry'!C181="","",'Quick Entry'!C181)</f>
        <v/>
      </c>
      <c r="E176" s="10"/>
      <c r="F176" s="10" t="str">
        <f>IF('Quick Entry'!D181="","",'Quick Entry'!D181)</f>
        <v/>
      </c>
      <c r="G176" s="10" t="str">
        <f>IF('Quick Entry'!E181="","",'Quick Entry'!E181)</f>
        <v/>
      </c>
      <c r="H176" s="10" t="str">
        <f>IF('Quick Entry'!F181="","",'Quick Entry'!F181)</f>
        <v/>
      </c>
      <c r="I176" s="10"/>
      <c r="J176" s="10"/>
      <c r="K176" s="10"/>
      <c r="L176" s="10"/>
      <c r="M176" s="10"/>
      <c r="N176" s="15" t="str">
        <f t="shared" si="11"/>
        <v/>
      </c>
      <c r="O176" s="15" t="str">
        <f t="shared" si="12"/>
        <v/>
      </c>
      <c r="P176" s="15" t="str">
        <f>IF(O176="","",IF(O176&gt;=Settings!$B$5,"Moderate/severe","None/low"))</f>
        <v/>
      </c>
      <c r="Q176" s="10" t="str">
        <f>IF('Quick Entry'!G181="","",IF(OR('Quick Entry'!G181="Acute pain episode",'Quick Entry'!G181="Yes"),"Yes","No"))</f>
        <v/>
      </c>
      <c r="R176" s="10" t="str">
        <f>IF('Quick Entry'!H181="","",'Quick Entry'!H181)</f>
        <v/>
      </c>
      <c r="S176" s="10" t="str">
        <f>IF('Quick Entry'!I181="","",'Quick Entry'!I181)</f>
        <v/>
      </c>
      <c r="T176" s="10" t="str">
        <f>IF('Quick Entry'!J181="","",'Quick Entry'!J181)</f>
        <v/>
      </c>
      <c r="U176" s="10" t="str">
        <f>IF('Quick Entry'!K181="","",'Quick Entry'!K181)</f>
        <v/>
      </c>
      <c r="V176" s="10" t="str">
        <f>IF('Quick Entry'!M181="","",'Quick Entry'!M181)</f>
        <v/>
      </c>
      <c r="W176" s="10"/>
      <c r="X176" s="9" t="str">
        <f>IF('Quick Entry'!O181="","",'Quick Entry'!O181)</f>
        <v/>
      </c>
      <c r="Y176" s="9"/>
      <c r="Z176" s="15" t="str">
        <f t="shared" ca="1" si="13"/>
        <v/>
      </c>
      <c r="AA176" s="15" t="str">
        <f>IF(V176&lt;&gt;"Yes","Not needed",IF(Q176&lt;&gt;"Yes","Review per policy",IF(Z176&gt;Settings!$B$8,"Escalate review",IF(Z176&gt;Settings!$B$7,"Review due","Not needed"))))</f>
        <v>Not needed</v>
      </c>
      <c r="AB176" s="10"/>
      <c r="AC176" s="10" t="str">
        <f>IF('Quick Entry'!P181="","",'Quick Entry'!P181)</f>
        <v/>
      </c>
      <c r="AD176" s="15" t="str">
        <f>IF(AC176="","",IF(LEFT(AC176,1)*1&gt;=Settings!$B$9,"Sedation review",""))</f>
        <v/>
      </c>
      <c r="AE176" s="10"/>
      <c r="AF176" s="10"/>
      <c r="AG176" s="9"/>
      <c r="AH176" s="10" t="str">
        <f>IF('Quick Entry'!Q181="","",'Quick Entry'!Q181)</f>
        <v/>
      </c>
      <c r="AI176" s="10" t="str">
        <f>IF('Quick Entry'!S181="","",'Quick Entry'!S181)</f>
        <v/>
      </c>
      <c r="AJ176" s="15" t="str">
        <f t="shared" si="14"/>
        <v/>
      </c>
      <c r="AK176" s="10"/>
      <c r="AL176" s="10"/>
      <c r="AM176" s="29" t="str">
        <f>IF('Quick Entry'!T181="","",'Quick Entry'!T181)</f>
        <v/>
      </c>
    </row>
    <row r="177" spans="1:39">
      <c r="A177" s="15" t="str">
        <f t="shared" si="10"/>
        <v/>
      </c>
      <c r="B177" s="10" t="str">
        <f>IF('Quick Entry'!A182="","",'Quick Entry'!A182)</f>
        <v/>
      </c>
      <c r="C177" s="10" t="str">
        <f>IF('Quick Entry'!B182="","",'Quick Entry'!B182)</f>
        <v/>
      </c>
      <c r="D177" s="9" t="str">
        <f>IF('Quick Entry'!C182="","",'Quick Entry'!C182)</f>
        <v/>
      </c>
      <c r="E177" s="10"/>
      <c r="F177" s="10" t="str">
        <f>IF('Quick Entry'!D182="","",'Quick Entry'!D182)</f>
        <v/>
      </c>
      <c r="G177" s="10" t="str">
        <f>IF('Quick Entry'!E182="","",'Quick Entry'!E182)</f>
        <v/>
      </c>
      <c r="H177" s="10" t="str">
        <f>IF('Quick Entry'!F182="","",'Quick Entry'!F182)</f>
        <v/>
      </c>
      <c r="I177" s="10"/>
      <c r="J177" s="10"/>
      <c r="K177" s="10"/>
      <c r="L177" s="10"/>
      <c r="M177" s="10"/>
      <c r="N177" s="15" t="str">
        <f t="shared" si="11"/>
        <v/>
      </c>
      <c r="O177" s="15" t="str">
        <f t="shared" si="12"/>
        <v/>
      </c>
      <c r="P177" s="15" t="str">
        <f>IF(O177="","",IF(O177&gt;=Settings!$B$5,"Moderate/severe","None/low"))</f>
        <v/>
      </c>
      <c r="Q177" s="10" t="str">
        <f>IF('Quick Entry'!G182="","",IF(OR('Quick Entry'!G182="Acute pain episode",'Quick Entry'!G182="Yes"),"Yes","No"))</f>
        <v/>
      </c>
      <c r="R177" s="10" t="str">
        <f>IF('Quick Entry'!H182="","",'Quick Entry'!H182)</f>
        <v/>
      </c>
      <c r="S177" s="10" t="str">
        <f>IF('Quick Entry'!I182="","",'Quick Entry'!I182)</f>
        <v/>
      </c>
      <c r="T177" s="10" t="str">
        <f>IF('Quick Entry'!J182="","",'Quick Entry'!J182)</f>
        <v/>
      </c>
      <c r="U177" s="10" t="str">
        <f>IF('Quick Entry'!K182="","",'Quick Entry'!K182)</f>
        <v/>
      </c>
      <c r="V177" s="10" t="str">
        <f>IF('Quick Entry'!M182="","",'Quick Entry'!M182)</f>
        <v/>
      </c>
      <c r="W177" s="10"/>
      <c r="X177" s="9" t="str">
        <f>IF('Quick Entry'!O182="","",'Quick Entry'!O182)</f>
        <v/>
      </c>
      <c r="Y177" s="9"/>
      <c r="Z177" s="15" t="str">
        <f t="shared" ca="1" si="13"/>
        <v/>
      </c>
      <c r="AA177" s="15" t="str">
        <f>IF(V177&lt;&gt;"Yes","Not needed",IF(Q177&lt;&gt;"Yes","Review per policy",IF(Z177&gt;Settings!$B$8,"Escalate review",IF(Z177&gt;Settings!$B$7,"Review due","Not needed"))))</f>
        <v>Not needed</v>
      </c>
      <c r="AB177" s="10"/>
      <c r="AC177" s="10" t="str">
        <f>IF('Quick Entry'!P182="","",'Quick Entry'!P182)</f>
        <v/>
      </c>
      <c r="AD177" s="15" t="str">
        <f>IF(AC177="","",IF(LEFT(AC177,1)*1&gt;=Settings!$B$9,"Sedation review",""))</f>
        <v/>
      </c>
      <c r="AE177" s="10"/>
      <c r="AF177" s="10"/>
      <c r="AG177" s="9"/>
      <c r="AH177" s="10" t="str">
        <f>IF('Quick Entry'!Q182="","",'Quick Entry'!Q182)</f>
        <v/>
      </c>
      <c r="AI177" s="10" t="str">
        <f>IF('Quick Entry'!S182="","",'Quick Entry'!S182)</f>
        <v/>
      </c>
      <c r="AJ177" s="15" t="str">
        <f t="shared" si="14"/>
        <v/>
      </c>
      <c r="AK177" s="10"/>
      <c r="AL177" s="10"/>
      <c r="AM177" s="29" t="str">
        <f>IF('Quick Entry'!T182="","",'Quick Entry'!T182)</f>
        <v/>
      </c>
    </row>
    <row r="178" spans="1:39">
      <c r="A178" s="15" t="str">
        <f t="shared" si="10"/>
        <v/>
      </c>
      <c r="B178" s="10" t="str">
        <f>IF('Quick Entry'!A183="","",'Quick Entry'!A183)</f>
        <v/>
      </c>
      <c r="C178" s="10" t="str">
        <f>IF('Quick Entry'!B183="","",'Quick Entry'!B183)</f>
        <v/>
      </c>
      <c r="D178" s="9" t="str">
        <f>IF('Quick Entry'!C183="","",'Quick Entry'!C183)</f>
        <v/>
      </c>
      <c r="E178" s="10"/>
      <c r="F178" s="10" t="str">
        <f>IF('Quick Entry'!D183="","",'Quick Entry'!D183)</f>
        <v/>
      </c>
      <c r="G178" s="10" t="str">
        <f>IF('Quick Entry'!E183="","",'Quick Entry'!E183)</f>
        <v/>
      </c>
      <c r="H178" s="10" t="str">
        <f>IF('Quick Entry'!F183="","",'Quick Entry'!F183)</f>
        <v/>
      </c>
      <c r="I178" s="10"/>
      <c r="J178" s="10"/>
      <c r="K178" s="10"/>
      <c r="L178" s="10"/>
      <c r="M178" s="10"/>
      <c r="N178" s="15" t="str">
        <f t="shared" si="11"/>
        <v/>
      </c>
      <c r="O178" s="15" t="str">
        <f t="shared" si="12"/>
        <v/>
      </c>
      <c r="P178" s="15" t="str">
        <f>IF(O178="","",IF(O178&gt;=Settings!$B$5,"Moderate/severe","None/low"))</f>
        <v/>
      </c>
      <c r="Q178" s="10" t="str">
        <f>IF('Quick Entry'!G183="","",IF(OR('Quick Entry'!G183="Acute pain episode",'Quick Entry'!G183="Yes"),"Yes","No"))</f>
        <v/>
      </c>
      <c r="R178" s="10" t="str">
        <f>IF('Quick Entry'!H183="","",'Quick Entry'!H183)</f>
        <v/>
      </c>
      <c r="S178" s="10" t="str">
        <f>IF('Quick Entry'!I183="","",'Quick Entry'!I183)</f>
        <v/>
      </c>
      <c r="T178" s="10" t="str">
        <f>IF('Quick Entry'!J183="","",'Quick Entry'!J183)</f>
        <v/>
      </c>
      <c r="U178" s="10" t="str">
        <f>IF('Quick Entry'!K183="","",'Quick Entry'!K183)</f>
        <v/>
      </c>
      <c r="V178" s="10" t="str">
        <f>IF('Quick Entry'!M183="","",'Quick Entry'!M183)</f>
        <v/>
      </c>
      <c r="W178" s="10"/>
      <c r="X178" s="9" t="str">
        <f>IF('Quick Entry'!O183="","",'Quick Entry'!O183)</f>
        <v/>
      </c>
      <c r="Y178" s="9"/>
      <c r="Z178" s="15" t="str">
        <f t="shared" ca="1" si="13"/>
        <v/>
      </c>
      <c r="AA178" s="15" t="str">
        <f>IF(V178&lt;&gt;"Yes","Not needed",IF(Q178&lt;&gt;"Yes","Review per policy",IF(Z178&gt;Settings!$B$8,"Escalate review",IF(Z178&gt;Settings!$B$7,"Review due","Not needed"))))</f>
        <v>Not needed</v>
      </c>
      <c r="AB178" s="10"/>
      <c r="AC178" s="10" t="str">
        <f>IF('Quick Entry'!P183="","",'Quick Entry'!P183)</f>
        <v/>
      </c>
      <c r="AD178" s="15" t="str">
        <f>IF(AC178="","",IF(LEFT(AC178,1)*1&gt;=Settings!$B$9,"Sedation review",""))</f>
        <v/>
      </c>
      <c r="AE178" s="10"/>
      <c r="AF178" s="10"/>
      <c r="AG178" s="9"/>
      <c r="AH178" s="10" t="str">
        <f>IF('Quick Entry'!Q183="","",'Quick Entry'!Q183)</f>
        <v/>
      </c>
      <c r="AI178" s="10" t="str">
        <f>IF('Quick Entry'!S183="","",'Quick Entry'!S183)</f>
        <v/>
      </c>
      <c r="AJ178" s="15" t="str">
        <f t="shared" si="14"/>
        <v/>
      </c>
      <c r="AK178" s="10"/>
      <c r="AL178" s="10"/>
      <c r="AM178" s="29" t="str">
        <f>IF('Quick Entry'!T183="","",'Quick Entry'!T183)</f>
        <v/>
      </c>
    </row>
    <row r="179" spans="1:39">
      <c r="A179" s="15" t="str">
        <f t="shared" si="10"/>
        <v/>
      </c>
      <c r="B179" s="10" t="str">
        <f>IF('Quick Entry'!A184="","",'Quick Entry'!A184)</f>
        <v/>
      </c>
      <c r="C179" s="10" t="str">
        <f>IF('Quick Entry'!B184="","",'Quick Entry'!B184)</f>
        <v/>
      </c>
      <c r="D179" s="9" t="str">
        <f>IF('Quick Entry'!C184="","",'Quick Entry'!C184)</f>
        <v/>
      </c>
      <c r="E179" s="10"/>
      <c r="F179" s="10" t="str">
        <f>IF('Quick Entry'!D184="","",'Quick Entry'!D184)</f>
        <v/>
      </c>
      <c r="G179" s="10" t="str">
        <f>IF('Quick Entry'!E184="","",'Quick Entry'!E184)</f>
        <v/>
      </c>
      <c r="H179" s="10" t="str">
        <f>IF('Quick Entry'!F184="","",'Quick Entry'!F184)</f>
        <v/>
      </c>
      <c r="I179" s="10"/>
      <c r="J179" s="10"/>
      <c r="K179" s="10"/>
      <c r="L179" s="10"/>
      <c r="M179" s="10"/>
      <c r="N179" s="15" t="str">
        <f t="shared" si="11"/>
        <v/>
      </c>
      <c r="O179" s="15" t="str">
        <f t="shared" si="12"/>
        <v/>
      </c>
      <c r="P179" s="15" t="str">
        <f>IF(O179="","",IF(O179&gt;=Settings!$B$5,"Moderate/severe","None/low"))</f>
        <v/>
      </c>
      <c r="Q179" s="10" t="str">
        <f>IF('Quick Entry'!G184="","",IF(OR('Quick Entry'!G184="Acute pain episode",'Quick Entry'!G184="Yes"),"Yes","No"))</f>
        <v/>
      </c>
      <c r="R179" s="10" t="str">
        <f>IF('Quick Entry'!H184="","",'Quick Entry'!H184)</f>
        <v/>
      </c>
      <c r="S179" s="10" t="str">
        <f>IF('Quick Entry'!I184="","",'Quick Entry'!I184)</f>
        <v/>
      </c>
      <c r="T179" s="10" t="str">
        <f>IF('Quick Entry'!J184="","",'Quick Entry'!J184)</f>
        <v/>
      </c>
      <c r="U179" s="10" t="str">
        <f>IF('Quick Entry'!K184="","",'Quick Entry'!K184)</f>
        <v/>
      </c>
      <c r="V179" s="10" t="str">
        <f>IF('Quick Entry'!M184="","",'Quick Entry'!M184)</f>
        <v/>
      </c>
      <c r="W179" s="10"/>
      <c r="X179" s="9" t="str">
        <f>IF('Quick Entry'!O184="","",'Quick Entry'!O184)</f>
        <v/>
      </c>
      <c r="Y179" s="9"/>
      <c r="Z179" s="15" t="str">
        <f t="shared" ca="1" si="13"/>
        <v/>
      </c>
      <c r="AA179" s="15" t="str">
        <f>IF(V179&lt;&gt;"Yes","Not needed",IF(Q179&lt;&gt;"Yes","Review per policy",IF(Z179&gt;Settings!$B$8,"Escalate review",IF(Z179&gt;Settings!$B$7,"Review due","Not needed"))))</f>
        <v>Not needed</v>
      </c>
      <c r="AB179" s="10"/>
      <c r="AC179" s="10" t="str">
        <f>IF('Quick Entry'!P184="","",'Quick Entry'!P184)</f>
        <v/>
      </c>
      <c r="AD179" s="15" t="str">
        <f>IF(AC179="","",IF(LEFT(AC179,1)*1&gt;=Settings!$B$9,"Sedation review",""))</f>
        <v/>
      </c>
      <c r="AE179" s="10"/>
      <c r="AF179" s="10"/>
      <c r="AG179" s="9"/>
      <c r="AH179" s="10" t="str">
        <f>IF('Quick Entry'!Q184="","",'Quick Entry'!Q184)</f>
        <v/>
      </c>
      <c r="AI179" s="10" t="str">
        <f>IF('Quick Entry'!S184="","",'Quick Entry'!S184)</f>
        <v/>
      </c>
      <c r="AJ179" s="15" t="str">
        <f t="shared" si="14"/>
        <v/>
      </c>
      <c r="AK179" s="10"/>
      <c r="AL179" s="10"/>
      <c r="AM179" s="29" t="str">
        <f>IF('Quick Entry'!T184="","",'Quick Entry'!T184)</f>
        <v/>
      </c>
    </row>
    <row r="180" spans="1:39">
      <c r="A180" s="15" t="str">
        <f t="shared" si="10"/>
        <v/>
      </c>
      <c r="B180" s="10" t="str">
        <f>IF('Quick Entry'!A185="","",'Quick Entry'!A185)</f>
        <v/>
      </c>
      <c r="C180" s="10" t="str">
        <f>IF('Quick Entry'!B185="","",'Quick Entry'!B185)</f>
        <v/>
      </c>
      <c r="D180" s="9" t="str">
        <f>IF('Quick Entry'!C185="","",'Quick Entry'!C185)</f>
        <v/>
      </c>
      <c r="E180" s="10"/>
      <c r="F180" s="10" t="str">
        <f>IF('Quick Entry'!D185="","",'Quick Entry'!D185)</f>
        <v/>
      </c>
      <c r="G180" s="10" t="str">
        <f>IF('Quick Entry'!E185="","",'Quick Entry'!E185)</f>
        <v/>
      </c>
      <c r="H180" s="10" t="str">
        <f>IF('Quick Entry'!F185="","",'Quick Entry'!F185)</f>
        <v/>
      </c>
      <c r="I180" s="10"/>
      <c r="J180" s="10"/>
      <c r="K180" s="10"/>
      <c r="L180" s="10"/>
      <c r="M180" s="10"/>
      <c r="N180" s="15" t="str">
        <f t="shared" si="11"/>
        <v/>
      </c>
      <c r="O180" s="15" t="str">
        <f t="shared" si="12"/>
        <v/>
      </c>
      <c r="P180" s="15" t="str">
        <f>IF(O180="","",IF(O180&gt;=Settings!$B$5,"Moderate/severe","None/low"))</f>
        <v/>
      </c>
      <c r="Q180" s="10" t="str">
        <f>IF('Quick Entry'!G185="","",IF(OR('Quick Entry'!G185="Acute pain episode",'Quick Entry'!G185="Yes"),"Yes","No"))</f>
        <v/>
      </c>
      <c r="R180" s="10" t="str">
        <f>IF('Quick Entry'!H185="","",'Quick Entry'!H185)</f>
        <v/>
      </c>
      <c r="S180" s="10" t="str">
        <f>IF('Quick Entry'!I185="","",'Quick Entry'!I185)</f>
        <v/>
      </c>
      <c r="T180" s="10" t="str">
        <f>IF('Quick Entry'!J185="","",'Quick Entry'!J185)</f>
        <v/>
      </c>
      <c r="U180" s="10" t="str">
        <f>IF('Quick Entry'!K185="","",'Quick Entry'!K185)</f>
        <v/>
      </c>
      <c r="V180" s="10" t="str">
        <f>IF('Quick Entry'!M185="","",'Quick Entry'!M185)</f>
        <v/>
      </c>
      <c r="W180" s="10"/>
      <c r="X180" s="9" t="str">
        <f>IF('Quick Entry'!O185="","",'Quick Entry'!O185)</f>
        <v/>
      </c>
      <c r="Y180" s="9"/>
      <c r="Z180" s="15" t="str">
        <f t="shared" ca="1" si="13"/>
        <v/>
      </c>
      <c r="AA180" s="15" t="str">
        <f>IF(V180&lt;&gt;"Yes","Not needed",IF(Q180&lt;&gt;"Yes","Review per policy",IF(Z180&gt;Settings!$B$8,"Escalate review",IF(Z180&gt;Settings!$B$7,"Review due","Not needed"))))</f>
        <v>Not needed</v>
      </c>
      <c r="AB180" s="10"/>
      <c r="AC180" s="10" t="str">
        <f>IF('Quick Entry'!P185="","",'Quick Entry'!P185)</f>
        <v/>
      </c>
      <c r="AD180" s="15" t="str">
        <f>IF(AC180="","",IF(LEFT(AC180,1)*1&gt;=Settings!$B$9,"Sedation review",""))</f>
        <v/>
      </c>
      <c r="AE180" s="10"/>
      <c r="AF180" s="10"/>
      <c r="AG180" s="9"/>
      <c r="AH180" s="10" t="str">
        <f>IF('Quick Entry'!Q185="","",'Quick Entry'!Q185)</f>
        <v/>
      </c>
      <c r="AI180" s="10" t="str">
        <f>IF('Quick Entry'!S185="","",'Quick Entry'!S185)</f>
        <v/>
      </c>
      <c r="AJ180" s="15" t="str">
        <f t="shared" si="14"/>
        <v/>
      </c>
      <c r="AK180" s="10"/>
      <c r="AL180" s="10"/>
      <c r="AM180" s="29" t="str">
        <f>IF('Quick Entry'!T185="","",'Quick Entry'!T185)</f>
        <v/>
      </c>
    </row>
    <row r="181" spans="1:39">
      <c r="A181" s="15" t="str">
        <f t="shared" si="10"/>
        <v/>
      </c>
      <c r="B181" s="10" t="str">
        <f>IF('Quick Entry'!A186="","",'Quick Entry'!A186)</f>
        <v/>
      </c>
      <c r="C181" s="10" t="str">
        <f>IF('Quick Entry'!B186="","",'Quick Entry'!B186)</f>
        <v/>
      </c>
      <c r="D181" s="9" t="str">
        <f>IF('Quick Entry'!C186="","",'Quick Entry'!C186)</f>
        <v/>
      </c>
      <c r="E181" s="10"/>
      <c r="F181" s="10" t="str">
        <f>IF('Quick Entry'!D186="","",'Quick Entry'!D186)</f>
        <v/>
      </c>
      <c r="G181" s="10" t="str">
        <f>IF('Quick Entry'!E186="","",'Quick Entry'!E186)</f>
        <v/>
      </c>
      <c r="H181" s="10" t="str">
        <f>IF('Quick Entry'!F186="","",'Quick Entry'!F186)</f>
        <v/>
      </c>
      <c r="I181" s="10"/>
      <c r="J181" s="10"/>
      <c r="K181" s="10"/>
      <c r="L181" s="10"/>
      <c r="M181" s="10"/>
      <c r="N181" s="15" t="str">
        <f t="shared" si="11"/>
        <v/>
      </c>
      <c r="O181" s="15" t="str">
        <f t="shared" si="12"/>
        <v/>
      </c>
      <c r="P181" s="15" t="str">
        <f>IF(O181="","",IF(O181&gt;=Settings!$B$5,"Moderate/severe","None/low"))</f>
        <v/>
      </c>
      <c r="Q181" s="10" t="str">
        <f>IF('Quick Entry'!G186="","",IF(OR('Quick Entry'!G186="Acute pain episode",'Quick Entry'!G186="Yes"),"Yes","No"))</f>
        <v/>
      </c>
      <c r="R181" s="10" t="str">
        <f>IF('Quick Entry'!H186="","",'Quick Entry'!H186)</f>
        <v/>
      </c>
      <c r="S181" s="10" t="str">
        <f>IF('Quick Entry'!I186="","",'Quick Entry'!I186)</f>
        <v/>
      </c>
      <c r="T181" s="10" t="str">
        <f>IF('Quick Entry'!J186="","",'Quick Entry'!J186)</f>
        <v/>
      </c>
      <c r="U181" s="10" t="str">
        <f>IF('Quick Entry'!K186="","",'Quick Entry'!K186)</f>
        <v/>
      </c>
      <c r="V181" s="10" t="str">
        <f>IF('Quick Entry'!M186="","",'Quick Entry'!M186)</f>
        <v/>
      </c>
      <c r="W181" s="10"/>
      <c r="X181" s="9" t="str">
        <f>IF('Quick Entry'!O186="","",'Quick Entry'!O186)</f>
        <v/>
      </c>
      <c r="Y181" s="9"/>
      <c r="Z181" s="15" t="str">
        <f t="shared" ca="1" si="13"/>
        <v/>
      </c>
      <c r="AA181" s="15" t="str">
        <f>IF(V181&lt;&gt;"Yes","Not needed",IF(Q181&lt;&gt;"Yes","Review per policy",IF(Z181&gt;Settings!$B$8,"Escalate review",IF(Z181&gt;Settings!$B$7,"Review due","Not needed"))))</f>
        <v>Not needed</v>
      </c>
      <c r="AB181" s="10"/>
      <c r="AC181" s="10" t="str">
        <f>IF('Quick Entry'!P186="","",'Quick Entry'!P186)</f>
        <v/>
      </c>
      <c r="AD181" s="15" t="str">
        <f>IF(AC181="","",IF(LEFT(AC181,1)*1&gt;=Settings!$B$9,"Sedation review",""))</f>
        <v/>
      </c>
      <c r="AE181" s="10"/>
      <c r="AF181" s="10"/>
      <c r="AG181" s="9"/>
      <c r="AH181" s="10" t="str">
        <f>IF('Quick Entry'!Q186="","",'Quick Entry'!Q186)</f>
        <v/>
      </c>
      <c r="AI181" s="10" t="str">
        <f>IF('Quick Entry'!S186="","",'Quick Entry'!S186)</f>
        <v/>
      </c>
      <c r="AJ181" s="15" t="str">
        <f t="shared" si="14"/>
        <v/>
      </c>
      <c r="AK181" s="10"/>
      <c r="AL181" s="10"/>
      <c r="AM181" s="29" t="str">
        <f>IF('Quick Entry'!T186="","",'Quick Entry'!T186)</f>
        <v/>
      </c>
    </row>
    <row r="182" spans="1:39">
      <c r="A182" s="15" t="str">
        <f t="shared" si="10"/>
        <v/>
      </c>
      <c r="B182" s="10" t="str">
        <f>IF('Quick Entry'!A187="","",'Quick Entry'!A187)</f>
        <v/>
      </c>
      <c r="C182" s="10" t="str">
        <f>IF('Quick Entry'!B187="","",'Quick Entry'!B187)</f>
        <v/>
      </c>
      <c r="D182" s="9" t="str">
        <f>IF('Quick Entry'!C187="","",'Quick Entry'!C187)</f>
        <v/>
      </c>
      <c r="E182" s="10"/>
      <c r="F182" s="10" t="str">
        <f>IF('Quick Entry'!D187="","",'Quick Entry'!D187)</f>
        <v/>
      </c>
      <c r="G182" s="10" t="str">
        <f>IF('Quick Entry'!E187="","",'Quick Entry'!E187)</f>
        <v/>
      </c>
      <c r="H182" s="10" t="str">
        <f>IF('Quick Entry'!F187="","",'Quick Entry'!F187)</f>
        <v/>
      </c>
      <c r="I182" s="10"/>
      <c r="J182" s="10"/>
      <c r="K182" s="10"/>
      <c r="L182" s="10"/>
      <c r="M182" s="10"/>
      <c r="N182" s="15" t="str">
        <f t="shared" si="11"/>
        <v/>
      </c>
      <c r="O182" s="15" t="str">
        <f t="shared" si="12"/>
        <v/>
      </c>
      <c r="P182" s="15" t="str">
        <f>IF(O182="","",IF(O182&gt;=Settings!$B$5,"Moderate/severe","None/low"))</f>
        <v/>
      </c>
      <c r="Q182" s="10" t="str">
        <f>IF('Quick Entry'!G187="","",IF(OR('Quick Entry'!G187="Acute pain episode",'Quick Entry'!G187="Yes"),"Yes","No"))</f>
        <v/>
      </c>
      <c r="R182" s="10" t="str">
        <f>IF('Quick Entry'!H187="","",'Quick Entry'!H187)</f>
        <v/>
      </c>
      <c r="S182" s="10" t="str">
        <f>IF('Quick Entry'!I187="","",'Quick Entry'!I187)</f>
        <v/>
      </c>
      <c r="T182" s="10" t="str">
        <f>IF('Quick Entry'!J187="","",'Quick Entry'!J187)</f>
        <v/>
      </c>
      <c r="U182" s="10" t="str">
        <f>IF('Quick Entry'!K187="","",'Quick Entry'!K187)</f>
        <v/>
      </c>
      <c r="V182" s="10" t="str">
        <f>IF('Quick Entry'!M187="","",'Quick Entry'!M187)</f>
        <v/>
      </c>
      <c r="W182" s="10"/>
      <c r="X182" s="9" t="str">
        <f>IF('Quick Entry'!O187="","",'Quick Entry'!O187)</f>
        <v/>
      </c>
      <c r="Y182" s="9"/>
      <c r="Z182" s="15" t="str">
        <f t="shared" ca="1" si="13"/>
        <v/>
      </c>
      <c r="AA182" s="15" t="str">
        <f>IF(V182&lt;&gt;"Yes","Not needed",IF(Q182&lt;&gt;"Yes","Review per policy",IF(Z182&gt;Settings!$B$8,"Escalate review",IF(Z182&gt;Settings!$B$7,"Review due","Not needed"))))</f>
        <v>Not needed</v>
      </c>
      <c r="AB182" s="10"/>
      <c r="AC182" s="10" t="str">
        <f>IF('Quick Entry'!P187="","",'Quick Entry'!P187)</f>
        <v/>
      </c>
      <c r="AD182" s="15" t="str">
        <f>IF(AC182="","",IF(LEFT(AC182,1)*1&gt;=Settings!$B$9,"Sedation review",""))</f>
        <v/>
      </c>
      <c r="AE182" s="10"/>
      <c r="AF182" s="10"/>
      <c r="AG182" s="9"/>
      <c r="AH182" s="10" t="str">
        <f>IF('Quick Entry'!Q187="","",'Quick Entry'!Q187)</f>
        <v/>
      </c>
      <c r="AI182" s="10" t="str">
        <f>IF('Quick Entry'!S187="","",'Quick Entry'!S187)</f>
        <v/>
      </c>
      <c r="AJ182" s="15" t="str">
        <f t="shared" si="14"/>
        <v/>
      </c>
      <c r="AK182" s="10"/>
      <c r="AL182" s="10"/>
      <c r="AM182" s="29" t="str">
        <f>IF('Quick Entry'!T187="","",'Quick Entry'!T187)</f>
        <v/>
      </c>
    </row>
    <row r="183" spans="1:39">
      <c r="A183" s="15" t="str">
        <f t="shared" si="10"/>
        <v/>
      </c>
      <c r="B183" s="10" t="str">
        <f>IF('Quick Entry'!A188="","",'Quick Entry'!A188)</f>
        <v/>
      </c>
      <c r="C183" s="10" t="str">
        <f>IF('Quick Entry'!B188="","",'Quick Entry'!B188)</f>
        <v/>
      </c>
      <c r="D183" s="9" t="str">
        <f>IF('Quick Entry'!C188="","",'Quick Entry'!C188)</f>
        <v/>
      </c>
      <c r="E183" s="10"/>
      <c r="F183" s="10" t="str">
        <f>IF('Quick Entry'!D188="","",'Quick Entry'!D188)</f>
        <v/>
      </c>
      <c r="G183" s="10" t="str">
        <f>IF('Quick Entry'!E188="","",'Quick Entry'!E188)</f>
        <v/>
      </c>
      <c r="H183" s="10" t="str">
        <f>IF('Quick Entry'!F188="","",'Quick Entry'!F188)</f>
        <v/>
      </c>
      <c r="I183" s="10"/>
      <c r="J183" s="10"/>
      <c r="K183" s="10"/>
      <c r="L183" s="10"/>
      <c r="M183" s="10"/>
      <c r="N183" s="15" t="str">
        <f t="shared" si="11"/>
        <v/>
      </c>
      <c r="O183" s="15" t="str">
        <f t="shared" si="12"/>
        <v/>
      </c>
      <c r="P183" s="15" t="str">
        <f>IF(O183="","",IF(O183&gt;=Settings!$B$5,"Moderate/severe","None/low"))</f>
        <v/>
      </c>
      <c r="Q183" s="10" t="str">
        <f>IF('Quick Entry'!G188="","",IF(OR('Quick Entry'!G188="Acute pain episode",'Quick Entry'!G188="Yes"),"Yes","No"))</f>
        <v/>
      </c>
      <c r="R183" s="10" t="str">
        <f>IF('Quick Entry'!H188="","",'Quick Entry'!H188)</f>
        <v/>
      </c>
      <c r="S183" s="10" t="str">
        <f>IF('Quick Entry'!I188="","",'Quick Entry'!I188)</f>
        <v/>
      </c>
      <c r="T183" s="10" t="str">
        <f>IF('Quick Entry'!J188="","",'Quick Entry'!J188)</f>
        <v/>
      </c>
      <c r="U183" s="10" t="str">
        <f>IF('Quick Entry'!K188="","",'Quick Entry'!K188)</f>
        <v/>
      </c>
      <c r="V183" s="10" t="str">
        <f>IF('Quick Entry'!M188="","",'Quick Entry'!M188)</f>
        <v/>
      </c>
      <c r="W183" s="10"/>
      <c r="X183" s="9" t="str">
        <f>IF('Quick Entry'!O188="","",'Quick Entry'!O188)</f>
        <v/>
      </c>
      <c r="Y183" s="9"/>
      <c r="Z183" s="15" t="str">
        <f t="shared" ca="1" si="13"/>
        <v/>
      </c>
      <c r="AA183" s="15" t="str">
        <f>IF(V183&lt;&gt;"Yes","Not needed",IF(Q183&lt;&gt;"Yes","Review per policy",IF(Z183&gt;Settings!$B$8,"Escalate review",IF(Z183&gt;Settings!$B$7,"Review due","Not needed"))))</f>
        <v>Not needed</v>
      </c>
      <c r="AB183" s="10"/>
      <c r="AC183" s="10" t="str">
        <f>IF('Quick Entry'!P188="","",'Quick Entry'!P188)</f>
        <v/>
      </c>
      <c r="AD183" s="15" t="str">
        <f>IF(AC183="","",IF(LEFT(AC183,1)*1&gt;=Settings!$B$9,"Sedation review",""))</f>
        <v/>
      </c>
      <c r="AE183" s="10"/>
      <c r="AF183" s="10"/>
      <c r="AG183" s="9"/>
      <c r="AH183" s="10" t="str">
        <f>IF('Quick Entry'!Q188="","",'Quick Entry'!Q188)</f>
        <v/>
      </c>
      <c r="AI183" s="10" t="str">
        <f>IF('Quick Entry'!S188="","",'Quick Entry'!S188)</f>
        <v/>
      </c>
      <c r="AJ183" s="15" t="str">
        <f t="shared" si="14"/>
        <v/>
      </c>
      <c r="AK183" s="10"/>
      <c r="AL183" s="10"/>
      <c r="AM183" s="29" t="str">
        <f>IF('Quick Entry'!T188="","",'Quick Entry'!T188)</f>
        <v/>
      </c>
    </row>
    <row r="184" spans="1:39">
      <c r="A184" s="15" t="str">
        <f t="shared" si="10"/>
        <v/>
      </c>
      <c r="B184" s="10" t="str">
        <f>IF('Quick Entry'!A189="","",'Quick Entry'!A189)</f>
        <v/>
      </c>
      <c r="C184" s="10" t="str">
        <f>IF('Quick Entry'!B189="","",'Quick Entry'!B189)</f>
        <v/>
      </c>
      <c r="D184" s="9" t="str">
        <f>IF('Quick Entry'!C189="","",'Quick Entry'!C189)</f>
        <v/>
      </c>
      <c r="E184" s="10"/>
      <c r="F184" s="10" t="str">
        <f>IF('Quick Entry'!D189="","",'Quick Entry'!D189)</f>
        <v/>
      </c>
      <c r="G184" s="10" t="str">
        <f>IF('Quick Entry'!E189="","",'Quick Entry'!E189)</f>
        <v/>
      </c>
      <c r="H184" s="10" t="str">
        <f>IF('Quick Entry'!F189="","",'Quick Entry'!F189)</f>
        <v/>
      </c>
      <c r="I184" s="10"/>
      <c r="J184" s="10"/>
      <c r="K184" s="10"/>
      <c r="L184" s="10"/>
      <c r="M184" s="10"/>
      <c r="N184" s="15" t="str">
        <f t="shared" si="11"/>
        <v/>
      </c>
      <c r="O184" s="15" t="str">
        <f t="shared" si="12"/>
        <v/>
      </c>
      <c r="P184" s="15" t="str">
        <f>IF(O184="","",IF(O184&gt;=Settings!$B$5,"Moderate/severe","None/low"))</f>
        <v/>
      </c>
      <c r="Q184" s="10" t="str">
        <f>IF('Quick Entry'!G189="","",IF(OR('Quick Entry'!G189="Acute pain episode",'Quick Entry'!G189="Yes"),"Yes","No"))</f>
        <v/>
      </c>
      <c r="R184" s="10" t="str">
        <f>IF('Quick Entry'!H189="","",'Quick Entry'!H189)</f>
        <v/>
      </c>
      <c r="S184" s="10" t="str">
        <f>IF('Quick Entry'!I189="","",'Quick Entry'!I189)</f>
        <v/>
      </c>
      <c r="T184" s="10" t="str">
        <f>IF('Quick Entry'!J189="","",'Quick Entry'!J189)</f>
        <v/>
      </c>
      <c r="U184" s="10" t="str">
        <f>IF('Quick Entry'!K189="","",'Quick Entry'!K189)</f>
        <v/>
      </c>
      <c r="V184" s="10" t="str">
        <f>IF('Quick Entry'!M189="","",'Quick Entry'!M189)</f>
        <v/>
      </c>
      <c r="W184" s="10"/>
      <c r="X184" s="9" t="str">
        <f>IF('Quick Entry'!O189="","",'Quick Entry'!O189)</f>
        <v/>
      </c>
      <c r="Y184" s="9"/>
      <c r="Z184" s="15" t="str">
        <f t="shared" ca="1" si="13"/>
        <v/>
      </c>
      <c r="AA184" s="15" t="str">
        <f>IF(V184&lt;&gt;"Yes","Not needed",IF(Q184&lt;&gt;"Yes","Review per policy",IF(Z184&gt;Settings!$B$8,"Escalate review",IF(Z184&gt;Settings!$B$7,"Review due","Not needed"))))</f>
        <v>Not needed</v>
      </c>
      <c r="AB184" s="10"/>
      <c r="AC184" s="10" t="str">
        <f>IF('Quick Entry'!P189="","",'Quick Entry'!P189)</f>
        <v/>
      </c>
      <c r="AD184" s="15" t="str">
        <f>IF(AC184="","",IF(LEFT(AC184,1)*1&gt;=Settings!$B$9,"Sedation review",""))</f>
        <v/>
      </c>
      <c r="AE184" s="10"/>
      <c r="AF184" s="10"/>
      <c r="AG184" s="9"/>
      <c r="AH184" s="10" t="str">
        <f>IF('Quick Entry'!Q189="","",'Quick Entry'!Q189)</f>
        <v/>
      </c>
      <c r="AI184" s="10" t="str">
        <f>IF('Quick Entry'!S189="","",'Quick Entry'!S189)</f>
        <v/>
      </c>
      <c r="AJ184" s="15" t="str">
        <f t="shared" si="14"/>
        <v/>
      </c>
      <c r="AK184" s="10"/>
      <c r="AL184" s="10"/>
      <c r="AM184" s="29" t="str">
        <f>IF('Quick Entry'!T189="","",'Quick Entry'!T189)</f>
        <v/>
      </c>
    </row>
    <row r="185" spans="1:39">
      <c r="A185" s="15" t="str">
        <f t="shared" si="10"/>
        <v/>
      </c>
      <c r="B185" s="10" t="str">
        <f>IF('Quick Entry'!A190="","",'Quick Entry'!A190)</f>
        <v/>
      </c>
      <c r="C185" s="10" t="str">
        <f>IF('Quick Entry'!B190="","",'Quick Entry'!B190)</f>
        <v/>
      </c>
      <c r="D185" s="9" t="str">
        <f>IF('Quick Entry'!C190="","",'Quick Entry'!C190)</f>
        <v/>
      </c>
      <c r="E185" s="10"/>
      <c r="F185" s="10" t="str">
        <f>IF('Quick Entry'!D190="","",'Quick Entry'!D190)</f>
        <v/>
      </c>
      <c r="G185" s="10" t="str">
        <f>IF('Quick Entry'!E190="","",'Quick Entry'!E190)</f>
        <v/>
      </c>
      <c r="H185" s="10" t="str">
        <f>IF('Quick Entry'!F190="","",'Quick Entry'!F190)</f>
        <v/>
      </c>
      <c r="I185" s="10"/>
      <c r="J185" s="10"/>
      <c r="K185" s="10"/>
      <c r="L185" s="10"/>
      <c r="M185" s="10"/>
      <c r="N185" s="15" t="str">
        <f t="shared" si="11"/>
        <v/>
      </c>
      <c r="O185" s="15" t="str">
        <f t="shared" si="12"/>
        <v/>
      </c>
      <c r="P185" s="15" t="str">
        <f>IF(O185="","",IF(O185&gt;=Settings!$B$5,"Moderate/severe","None/low"))</f>
        <v/>
      </c>
      <c r="Q185" s="10" t="str">
        <f>IF('Quick Entry'!G190="","",IF(OR('Quick Entry'!G190="Acute pain episode",'Quick Entry'!G190="Yes"),"Yes","No"))</f>
        <v/>
      </c>
      <c r="R185" s="10" t="str">
        <f>IF('Quick Entry'!H190="","",'Quick Entry'!H190)</f>
        <v/>
      </c>
      <c r="S185" s="10" t="str">
        <f>IF('Quick Entry'!I190="","",'Quick Entry'!I190)</f>
        <v/>
      </c>
      <c r="T185" s="10" t="str">
        <f>IF('Quick Entry'!J190="","",'Quick Entry'!J190)</f>
        <v/>
      </c>
      <c r="U185" s="10" t="str">
        <f>IF('Quick Entry'!K190="","",'Quick Entry'!K190)</f>
        <v/>
      </c>
      <c r="V185" s="10" t="str">
        <f>IF('Quick Entry'!M190="","",'Quick Entry'!M190)</f>
        <v/>
      </c>
      <c r="W185" s="10"/>
      <c r="X185" s="9" t="str">
        <f>IF('Quick Entry'!O190="","",'Quick Entry'!O190)</f>
        <v/>
      </c>
      <c r="Y185" s="9"/>
      <c r="Z185" s="15" t="str">
        <f t="shared" ca="1" si="13"/>
        <v/>
      </c>
      <c r="AA185" s="15" t="str">
        <f>IF(V185&lt;&gt;"Yes","Not needed",IF(Q185&lt;&gt;"Yes","Review per policy",IF(Z185&gt;Settings!$B$8,"Escalate review",IF(Z185&gt;Settings!$B$7,"Review due","Not needed"))))</f>
        <v>Not needed</v>
      </c>
      <c r="AB185" s="10"/>
      <c r="AC185" s="10" t="str">
        <f>IF('Quick Entry'!P190="","",'Quick Entry'!P190)</f>
        <v/>
      </c>
      <c r="AD185" s="15" t="str">
        <f>IF(AC185="","",IF(LEFT(AC185,1)*1&gt;=Settings!$B$9,"Sedation review",""))</f>
        <v/>
      </c>
      <c r="AE185" s="10"/>
      <c r="AF185" s="10"/>
      <c r="AG185" s="9"/>
      <c r="AH185" s="10" t="str">
        <f>IF('Quick Entry'!Q190="","",'Quick Entry'!Q190)</f>
        <v/>
      </c>
      <c r="AI185" s="10" t="str">
        <f>IF('Quick Entry'!S190="","",'Quick Entry'!S190)</f>
        <v/>
      </c>
      <c r="AJ185" s="15" t="str">
        <f t="shared" si="14"/>
        <v/>
      </c>
      <c r="AK185" s="10"/>
      <c r="AL185" s="10"/>
      <c r="AM185" s="29" t="str">
        <f>IF('Quick Entry'!T190="","",'Quick Entry'!T190)</f>
        <v/>
      </c>
    </row>
    <row r="186" spans="1:39">
      <c r="A186" s="15" t="str">
        <f t="shared" si="10"/>
        <v/>
      </c>
      <c r="B186" s="10" t="str">
        <f>IF('Quick Entry'!A191="","",'Quick Entry'!A191)</f>
        <v/>
      </c>
      <c r="C186" s="10" t="str">
        <f>IF('Quick Entry'!B191="","",'Quick Entry'!B191)</f>
        <v/>
      </c>
      <c r="D186" s="9" t="str">
        <f>IF('Quick Entry'!C191="","",'Quick Entry'!C191)</f>
        <v/>
      </c>
      <c r="E186" s="10"/>
      <c r="F186" s="10" t="str">
        <f>IF('Quick Entry'!D191="","",'Quick Entry'!D191)</f>
        <v/>
      </c>
      <c r="G186" s="10" t="str">
        <f>IF('Quick Entry'!E191="","",'Quick Entry'!E191)</f>
        <v/>
      </c>
      <c r="H186" s="10" t="str">
        <f>IF('Quick Entry'!F191="","",'Quick Entry'!F191)</f>
        <v/>
      </c>
      <c r="I186" s="10"/>
      <c r="J186" s="10"/>
      <c r="K186" s="10"/>
      <c r="L186" s="10"/>
      <c r="M186" s="10"/>
      <c r="N186" s="15" t="str">
        <f t="shared" si="11"/>
        <v/>
      </c>
      <c r="O186" s="15" t="str">
        <f t="shared" si="12"/>
        <v/>
      </c>
      <c r="P186" s="15" t="str">
        <f>IF(O186="","",IF(O186&gt;=Settings!$B$5,"Moderate/severe","None/low"))</f>
        <v/>
      </c>
      <c r="Q186" s="10" t="str">
        <f>IF('Quick Entry'!G191="","",IF(OR('Quick Entry'!G191="Acute pain episode",'Quick Entry'!G191="Yes"),"Yes","No"))</f>
        <v/>
      </c>
      <c r="R186" s="10" t="str">
        <f>IF('Quick Entry'!H191="","",'Quick Entry'!H191)</f>
        <v/>
      </c>
      <c r="S186" s="10" t="str">
        <f>IF('Quick Entry'!I191="","",'Quick Entry'!I191)</f>
        <v/>
      </c>
      <c r="T186" s="10" t="str">
        <f>IF('Quick Entry'!J191="","",'Quick Entry'!J191)</f>
        <v/>
      </c>
      <c r="U186" s="10" t="str">
        <f>IF('Quick Entry'!K191="","",'Quick Entry'!K191)</f>
        <v/>
      </c>
      <c r="V186" s="10" t="str">
        <f>IF('Quick Entry'!M191="","",'Quick Entry'!M191)</f>
        <v/>
      </c>
      <c r="W186" s="10"/>
      <c r="X186" s="9" t="str">
        <f>IF('Quick Entry'!O191="","",'Quick Entry'!O191)</f>
        <v/>
      </c>
      <c r="Y186" s="9"/>
      <c r="Z186" s="15" t="str">
        <f t="shared" ca="1" si="13"/>
        <v/>
      </c>
      <c r="AA186" s="15" t="str">
        <f>IF(V186&lt;&gt;"Yes","Not needed",IF(Q186&lt;&gt;"Yes","Review per policy",IF(Z186&gt;Settings!$B$8,"Escalate review",IF(Z186&gt;Settings!$B$7,"Review due","Not needed"))))</f>
        <v>Not needed</v>
      </c>
      <c r="AB186" s="10"/>
      <c r="AC186" s="10" t="str">
        <f>IF('Quick Entry'!P191="","",'Quick Entry'!P191)</f>
        <v/>
      </c>
      <c r="AD186" s="15" t="str">
        <f>IF(AC186="","",IF(LEFT(AC186,1)*1&gt;=Settings!$B$9,"Sedation review",""))</f>
        <v/>
      </c>
      <c r="AE186" s="10"/>
      <c r="AF186" s="10"/>
      <c r="AG186" s="9"/>
      <c r="AH186" s="10" t="str">
        <f>IF('Quick Entry'!Q191="","",'Quick Entry'!Q191)</f>
        <v/>
      </c>
      <c r="AI186" s="10" t="str">
        <f>IF('Quick Entry'!S191="","",'Quick Entry'!S191)</f>
        <v/>
      </c>
      <c r="AJ186" s="15" t="str">
        <f t="shared" si="14"/>
        <v/>
      </c>
      <c r="AK186" s="10"/>
      <c r="AL186" s="10"/>
      <c r="AM186" s="29" t="str">
        <f>IF('Quick Entry'!T191="","",'Quick Entry'!T191)</f>
        <v/>
      </c>
    </row>
    <row r="187" spans="1:39">
      <c r="A187" s="15" t="str">
        <f t="shared" si="10"/>
        <v/>
      </c>
      <c r="B187" s="10" t="str">
        <f>IF('Quick Entry'!A192="","",'Quick Entry'!A192)</f>
        <v/>
      </c>
      <c r="C187" s="10" t="str">
        <f>IF('Quick Entry'!B192="","",'Quick Entry'!B192)</f>
        <v/>
      </c>
      <c r="D187" s="9" t="str">
        <f>IF('Quick Entry'!C192="","",'Quick Entry'!C192)</f>
        <v/>
      </c>
      <c r="E187" s="10"/>
      <c r="F187" s="10" t="str">
        <f>IF('Quick Entry'!D192="","",'Quick Entry'!D192)</f>
        <v/>
      </c>
      <c r="G187" s="10" t="str">
        <f>IF('Quick Entry'!E192="","",'Quick Entry'!E192)</f>
        <v/>
      </c>
      <c r="H187" s="10" t="str">
        <f>IF('Quick Entry'!F192="","",'Quick Entry'!F192)</f>
        <v/>
      </c>
      <c r="I187" s="10"/>
      <c r="J187" s="10"/>
      <c r="K187" s="10"/>
      <c r="L187" s="10"/>
      <c r="M187" s="10"/>
      <c r="N187" s="15" t="str">
        <f t="shared" si="11"/>
        <v/>
      </c>
      <c r="O187" s="15" t="str">
        <f t="shared" si="12"/>
        <v/>
      </c>
      <c r="P187" s="15" t="str">
        <f>IF(O187="","",IF(O187&gt;=Settings!$B$5,"Moderate/severe","None/low"))</f>
        <v/>
      </c>
      <c r="Q187" s="10" t="str">
        <f>IF('Quick Entry'!G192="","",IF(OR('Quick Entry'!G192="Acute pain episode",'Quick Entry'!G192="Yes"),"Yes","No"))</f>
        <v/>
      </c>
      <c r="R187" s="10" t="str">
        <f>IF('Quick Entry'!H192="","",'Quick Entry'!H192)</f>
        <v/>
      </c>
      <c r="S187" s="10" t="str">
        <f>IF('Quick Entry'!I192="","",'Quick Entry'!I192)</f>
        <v/>
      </c>
      <c r="T187" s="10" t="str">
        <f>IF('Quick Entry'!J192="","",'Quick Entry'!J192)</f>
        <v/>
      </c>
      <c r="U187" s="10" t="str">
        <f>IF('Quick Entry'!K192="","",'Quick Entry'!K192)</f>
        <v/>
      </c>
      <c r="V187" s="10" t="str">
        <f>IF('Quick Entry'!M192="","",'Quick Entry'!M192)</f>
        <v/>
      </c>
      <c r="W187" s="10"/>
      <c r="X187" s="9" t="str">
        <f>IF('Quick Entry'!O192="","",'Quick Entry'!O192)</f>
        <v/>
      </c>
      <c r="Y187" s="9"/>
      <c r="Z187" s="15" t="str">
        <f t="shared" ca="1" si="13"/>
        <v/>
      </c>
      <c r="AA187" s="15" t="str">
        <f>IF(V187&lt;&gt;"Yes","Not needed",IF(Q187&lt;&gt;"Yes","Review per policy",IF(Z187&gt;Settings!$B$8,"Escalate review",IF(Z187&gt;Settings!$B$7,"Review due","Not needed"))))</f>
        <v>Not needed</v>
      </c>
      <c r="AB187" s="10"/>
      <c r="AC187" s="10" t="str">
        <f>IF('Quick Entry'!P192="","",'Quick Entry'!P192)</f>
        <v/>
      </c>
      <c r="AD187" s="15" t="str">
        <f>IF(AC187="","",IF(LEFT(AC187,1)*1&gt;=Settings!$B$9,"Sedation review",""))</f>
        <v/>
      </c>
      <c r="AE187" s="10"/>
      <c r="AF187" s="10"/>
      <c r="AG187" s="9"/>
      <c r="AH187" s="10" t="str">
        <f>IF('Quick Entry'!Q192="","",'Quick Entry'!Q192)</f>
        <v/>
      </c>
      <c r="AI187" s="10" t="str">
        <f>IF('Quick Entry'!S192="","",'Quick Entry'!S192)</f>
        <v/>
      </c>
      <c r="AJ187" s="15" t="str">
        <f t="shared" si="14"/>
        <v/>
      </c>
      <c r="AK187" s="10"/>
      <c r="AL187" s="10"/>
      <c r="AM187" s="29" t="str">
        <f>IF('Quick Entry'!T192="","",'Quick Entry'!T192)</f>
        <v/>
      </c>
    </row>
    <row r="188" spans="1:39">
      <c r="A188" s="15" t="str">
        <f t="shared" si="10"/>
        <v/>
      </c>
      <c r="B188" s="10" t="str">
        <f>IF('Quick Entry'!A193="","",'Quick Entry'!A193)</f>
        <v/>
      </c>
      <c r="C188" s="10" t="str">
        <f>IF('Quick Entry'!B193="","",'Quick Entry'!B193)</f>
        <v/>
      </c>
      <c r="D188" s="9" t="str">
        <f>IF('Quick Entry'!C193="","",'Quick Entry'!C193)</f>
        <v/>
      </c>
      <c r="E188" s="10"/>
      <c r="F188" s="10" t="str">
        <f>IF('Quick Entry'!D193="","",'Quick Entry'!D193)</f>
        <v/>
      </c>
      <c r="G188" s="10" t="str">
        <f>IF('Quick Entry'!E193="","",'Quick Entry'!E193)</f>
        <v/>
      </c>
      <c r="H188" s="10" t="str">
        <f>IF('Quick Entry'!F193="","",'Quick Entry'!F193)</f>
        <v/>
      </c>
      <c r="I188" s="10"/>
      <c r="J188" s="10"/>
      <c r="K188" s="10"/>
      <c r="L188" s="10"/>
      <c r="M188" s="10"/>
      <c r="N188" s="15" t="str">
        <f t="shared" si="11"/>
        <v/>
      </c>
      <c r="O188" s="15" t="str">
        <f t="shared" si="12"/>
        <v/>
      </c>
      <c r="P188" s="15" t="str">
        <f>IF(O188="","",IF(O188&gt;=Settings!$B$5,"Moderate/severe","None/low"))</f>
        <v/>
      </c>
      <c r="Q188" s="10" t="str">
        <f>IF('Quick Entry'!G193="","",IF(OR('Quick Entry'!G193="Acute pain episode",'Quick Entry'!G193="Yes"),"Yes","No"))</f>
        <v/>
      </c>
      <c r="R188" s="10" t="str">
        <f>IF('Quick Entry'!H193="","",'Quick Entry'!H193)</f>
        <v/>
      </c>
      <c r="S188" s="10" t="str">
        <f>IF('Quick Entry'!I193="","",'Quick Entry'!I193)</f>
        <v/>
      </c>
      <c r="T188" s="10" t="str">
        <f>IF('Quick Entry'!J193="","",'Quick Entry'!J193)</f>
        <v/>
      </c>
      <c r="U188" s="10" t="str">
        <f>IF('Quick Entry'!K193="","",'Quick Entry'!K193)</f>
        <v/>
      </c>
      <c r="V188" s="10" t="str">
        <f>IF('Quick Entry'!M193="","",'Quick Entry'!M193)</f>
        <v/>
      </c>
      <c r="W188" s="10"/>
      <c r="X188" s="9" t="str">
        <f>IF('Quick Entry'!O193="","",'Quick Entry'!O193)</f>
        <v/>
      </c>
      <c r="Y188" s="9"/>
      <c r="Z188" s="15" t="str">
        <f t="shared" ca="1" si="13"/>
        <v/>
      </c>
      <c r="AA188" s="15" t="str">
        <f>IF(V188&lt;&gt;"Yes","Not needed",IF(Q188&lt;&gt;"Yes","Review per policy",IF(Z188&gt;Settings!$B$8,"Escalate review",IF(Z188&gt;Settings!$B$7,"Review due","Not needed"))))</f>
        <v>Not needed</v>
      </c>
      <c r="AB188" s="10"/>
      <c r="AC188" s="10" t="str">
        <f>IF('Quick Entry'!P193="","",'Quick Entry'!P193)</f>
        <v/>
      </c>
      <c r="AD188" s="15" t="str">
        <f>IF(AC188="","",IF(LEFT(AC188,1)*1&gt;=Settings!$B$9,"Sedation review",""))</f>
        <v/>
      </c>
      <c r="AE188" s="10"/>
      <c r="AF188" s="10"/>
      <c r="AG188" s="9"/>
      <c r="AH188" s="10" t="str">
        <f>IF('Quick Entry'!Q193="","",'Quick Entry'!Q193)</f>
        <v/>
      </c>
      <c r="AI188" s="10" t="str">
        <f>IF('Quick Entry'!S193="","",'Quick Entry'!S193)</f>
        <v/>
      </c>
      <c r="AJ188" s="15" t="str">
        <f t="shared" si="14"/>
        <v/>
      </c>
      <c r="AK188" s="10"/>
      <c r="AL188" s="10"/>
      <c r="AM188" s="29" t="str">
        <f>IF('Quick Entry'!T193="","",'Quick Entry'!T193)</f>
        <v/>
      </c>
    </row>
    <row r="189" spans="1:39">
      <c r="A189" s="15" t="str">
        <f t="shared" si="10"/>
        <v/>
      </c>
      <c r="B189" s="10" t="str">
        <f>IF('Quick Entry'!A194="","",'Quick Entry'!A194)</f>
        <v/>
      </c>
      <c r="C189" s="10" t="str">
        <f>IF('Quick Entry'!B194="","",'Quick Entry'!B194)</f>
        <v/>
      </c>
      <c r="D189" s="9" t="str">
        <f>IF('Quick Entry'!C194="","",'Quick Entry'!C194)</f>
        <v/>
      </c>
      <c r="E189" s="10"/>
      <c r="F189" s="10" t="str">
        <f>IF('Quick Entry'!D194="","",'Quick Entry'!D194)</f>
        <v/>
      </c>
      <c r="G189" s="10" t="str">
        <f>IF('Quick Entry'!E194="","",'Quick Entry'!E194)</f>
        <v/>
      </c>
      <c r="H189" s="10" t="str">
        <f>IF('Quick Entry'!F194="","",'Quick Entry'!F194)</f>
        <v/>
      </c>
      <c r="I189" s="10"/>
      <c r="J189" s="10"/>
      <c r="K189" s="10"/>
      <c r="L189" s="10"/>
      <c r="M189" s="10"/>
      <c r="N189" s="15" t="str">
        <f t="shared" si="11"/>
        <v/>
      </c>
      <c r="O189" s="15" t="str">
        <f t="shared" si="12"/>
        <v/>
      </c>
      <c r="P189" s="15" t="str">
        <f>IF(O189="","",IF(O189&gt;=Settings!$B$5,"Moderate/severe","None/low"))</f>
        <v/>
      </c>
      <c r="Q189" s="10" t="str">
        <f>IF('Quick Entry'!G194="","",IF(OR('Quick Entry'!G194="Acute pain episode",'Quick Entry'!G194="Yes"),"Yes","No"))</f>
        <v/>
      </c>
      <c r="R189" s="10" t="str">
        <f>IF('Quick Entry'!H194="","",'Quick Entry'!H194)</f>
        <v/>
      </c>
      <c r="S189" s="10" t="str">
        <f>IF('Quick Entry'!I194="","",'Quick Entry'!I194)</f>
        <v/>
      </c>
      <c r="T189" s="10" t="str">
        <f>IF('Quick Entry'!J194="","",'Quick Entry'!J194)</f>
        <v/>
      </c>
      <c r="U189" s="10" t="str">
        <f>IF('Quick Entry'!K194="","",'Quick Entry'!K194)</f>
        <v/>
      </c>
      <c r="V189" s="10" t="str">
        <f>IF('Quick Entry'!M194="","",'Quick Entry'!M194)</f>
        <v/>
      </c>
      <c r="W189" s="10"/>
      <c r="X189" s="9" t="str">
        <f>IF('Quick Entry'!O194="","",'Quick Entry'!O194)</f>
        <v/>
      </c>
      <c r="Y189" s="9"/>
      <c r="Z189" s="15" t="str">
        <f t="shared" ca="1" si="13"/>
        <v/>
      </c>
      <c r="AA189" s="15" t="str">
        <f>IF(V189&lt;&gt;"Yes","Not needed",IF(Q189&lt;&gt;"Yes","Review per policy",IF(Z189&gt;Settings!$B$8,"Escalate review",IF(Z189&gt;Settings!$B$7,"Review due","Not needed"))))</f>
        <v>Not needed</v>
      </c>
      <c r="AB189" s="10"/>
      <c r="AC189" s="10" t="str">
        <f>IF('Quick Entry'!P194="","",'Quick Entry'!P194)</f>
        <v/>
      </c>
      <c r="AD189" s="15" t="str">
        <f>IF(AC189="","",IF(LEFT(AC189,1)*1&gt;=Settings!$B$9,"Sedation review",""))</f>
        <v/>
      </c>
      <c r="AE189" s="10"/>
      <c r="AF189" s="10"/>
      <c r="AG189" s="9"/>
      <c r="AH189" s="10" t="str">
        <f>IF('Quick Entry'!Q194="","",'Quick Entry'!Q194)</f>
        <v/>
      </c>
      <c r="AI189" s="10" t="str">
        <f>IF('Quick Entry'!S194="","",'Quick Entry'!S194)</f>
        <v/>
      </c>
      <c r="AJ189" s="15" t="str">
        <f t="shared" si="14"/>
        <v/>
      </c>
      <c r="AK189" s="10"/>
      <c r="AL189" s="10"/>
      <c r="AM189" s="29" t="str">
        <f>IF('Quick Entry'!T194="","",'Quick Entry'!T194)</f>
        <v/>
      </c>
    </row>
    <row r="190" spans="1:39">
      <c r="A190" s="15" t="str">
        <f t="shared" si="10"/>
        <v/>
      </c>
      <c r="B190" s="10" t="str">
        <f>IF('Quick Entry'!A195="","",'Quick Entry'!A195)</f>
        <v/>
      </c>
      <c r="C190" s="10" t="str">
        <f>IF('Quick Entry'!B195="","",'Quick Entry'!B195)</f>
        <v/>
      </c>
      <c r="D190" s="9" t="str">
        <f>IF('Quick Entry'!C195="","",'Quick Entry'!C195)</f>
        <v/>
      </c>
      <c r="E190" s="10"/>
      <c r="F190" s="10" t="str">
        <f>IF('Quick Entry'!D195="","",'Quick Entry'!D195)</f>
        <v/>
      </c>
      <c r="G190" s="10" t="str">
        <f>IF('Quick Entry'!E195="","",'Quick Entry'!E195)</f>
        <v/>
      </c>
      <c r="H190" s="10" t="str">
        <f>IF('Quick Entry'!F195="","",'Quick Entry'!F195)</f>
        <v/>
      </c>
      <c r="I190" s="10"/>
      <c r="J190" s="10"/>
      <c r="K190" s="10"/>
      <c r="L190" s="10"/>
      <c r="M190" s="10"/>
      <c r="N190" s="15" t="str">
        <f t="shared" si="11"/>
        <v/>
      </c>
      <c r="O190" s="15" t="str">
        <f t="shared" si="12"/>
        <v/>
      </c>
      <c r="P190" s="15" t="str">
        <f>IF(O190="","",IF(O190&gt;=Settings!$B$5,"Moderate/severe","None/low"))</f>
        <v/>
      </c>
      <c r="Q190" s="10" t="str">
        <f>IF('Quick Entry'!G195="","",IF(OR('Quick Entry'!G195="Acute pain episode",'Quick Entry'!G195="Yes"),"Yes","No"))</f>
        <v/>
      </c>
      <c r="R190" s="10" t="str">
        <f>IF('Quick Entry'!H195="","",'Quick Entry'!H195)</f>
        <v/>
      </c>
      <c r="S190" s="10" t="str">
        <f>IF('Quick Entry'!I195="","",'Quick Entry'!I195)</f>
        <v/>
      </c>
      <c r="T190" s="10" t="str">
        <f>IF('Quick Entry'!J195="","",'Quick Entry'!J195)</f>
        <v/>
      </c>
      <c r="U190" s="10" t="str">
        <f>IF('Quick Entry'!K195="","",'Quick Entry'!K195)</f>
        <v/>
      </c>
      <c r="V190" s="10" t="str">
        <f>IF('Quick Entry'!M195="","",'Quick Entry'!M195)</f>
        <v/>
      </c>
      <c r="W190" s="10"/>
      <c r="X190" s="9" t="str">
        <f>IF('Quick Entry'!O195="","",'Quick Entry'!O195)</f>
        <v/>
      </c>
      <c r="Y190" s="9"/>
      <c r="Z190" s="15" t="str">
        <f t="shared" ca="1" si="13"/>
        <v/>
      </c>
      <c r="AA190" s="15" t="str">
        <f>IF(V190&lt;&gt;"Yes","Not needed",IF(Q190&lt;&gt;"Yes","Review per policy",IF(Z190&gt;Settings!$B$8,"Escalate review",IF(Z190&gt;Settings!$B$7,"Review due","Not needed"))))</f>
        <v>Not needed</v>
      </c>
      <c r="AB190" s="10"/>
      <c r="AC190" s="10" t="str">
        <f>IF('Quick Entry'!P195="","",'Quick Entry'!P195)</f>
        <v/>
      </c>
      <c r="AD190" s="15" t="str">
        <f>IF(AC190="","",IF(LEFT(AC190,1)*1&gt;=Settings!$B$9,"Sedation review",""))</f>
        <v/>
      </c>
      <c r="AE190" s="10"/>
      <c r="AF190" s="10"/>
      <c r="AG190" s="9"/>
      <c r="AH190" s="10" t="str">
        <f>IF('Quick Entry'!Q195="","",'Quick Entry'!Q195)</f>
        <v/>
      </c>
      <c r="AI190" s="10" t="str">
        <f>IF('Quick Entry'!S195="","",'Quick Entry'!S195)</f>
        <v/>
      </c>
      <c r="AJ190" s="15" t="str">
        <f t="shared" si="14"/>
        <v/>
      </c>
      <c r="AK190" s="10"/>
      <c r="AL190" s="10"/>
      <c r="AM190" s="29" t="str">
        <f>IF('Quick Entry'!T195="","",'Quick Entry'!T195)</f>
        <v/>
      </c>
    </row>
    <row r="191" spans="1:39">
      <c r="A191" s="15" t="str">
        <f t="shared" si="10"/>
        <v/>
      </c>
      <c r="B191" s="10" t="str">
        <f>IF('Quick Entry'!A196="","",'Quick Entry'!A196)</f>
        <v/>
      </c>
      <c r="C191" s="10" t="str">
        <f>IF('Quick Entry'!B196="","",'Quick Entry'!B196)</f>
        <v/>
      </c>
      <c r="D191" s="9" t="str">
        <f>IF('Quick Entry'!C196="","",'Quick Entry'!C196)</f>
        <v/>
      </c>
      <c r="E191" s="10"/>
      <c r="F191" s="10" t="str">
        <f>IF('Quick Entry'!D196="","",'Quick Entry'!D196)</f>
        <v/>
      </c>
      <c r="G191" s="10" t="str">
        <f>IF('Quick Entry'!E196="","",'Quick Entry'!E196)</f>
        <v/>
      </c>
      <c r="H191" s="10" t="str">
        <f>IF('Quick Entry'!F196="","",'Quick Entry'!F196)</f>
        <v/>
      </c>
      <c r="I191" s="10"/>
      <c r="J191" s="10"/>
      <c r="K191" s="10"/>
      <c r="L191" s="10"/>
      <c r="M191" s="10"/>
      <c r="N191" s="15" t="str">
        <f t="shared" si="11"/>
        <v/>
      </c>
      <c r="O191" s="15" t="str">
        <f t="shared" si="12"/>
        <v/>
      </c>
      <c r="P191" s="15" t="str">
        <f>IF(O191="","",IF(O191&gt;=Settings!$B$5,"Moderate/severe","None/low"))</f>
        <v/>
      </c>
      <c r="Q191" s="10" t="str">
        <f>IF('Quick Entry'!G196="","",IF(OR('Quick Entry'!G196="Acute pain episode",'Quick Entry'!G196="Yes"),"Yes","No"))</f>
        <v/>
      </c>
      <c r="R191" s="10" t="str">
        <f>IF('Quick Entry'!H196="","",'Quick Entry'!H196)</f>
        <v/>
      </c>
      <c r="S191" s="10" t="str">
        <f>IF('Quick Entry'!I196="","",'Quick Entry'!I196)</f>
        <v/>
      </c>
      <c r="T191" s="10" t="str">
        <f>IF('Quick Entry'!J196="","",'Quick Entry'!J196)</f>
        <v/>
      </c>
      <c r="U191" s="10" t="str">
        <f>IF('Quick Entry'!K196="","",'Quick Entry'!K196)</f>
        <v/>
      </c>
      <c r="V191" s="10" t="str">
        <f>IF('Quick Entry'!M196="","",'Quick Entry'!M196)</f>
        <v/>
      </c>
      <c r="W191" s="10"/>
      <c r="X191" s="9" t="str">
        <f>IF('Quick Entry'!O196="","",'Quick Entry'!O196)</f>
        <v/>
      </c>
      <c r="Y191" s="9"/>
      <c r="Z191" s="15" t="str">
        <f t="shared" ca="1" si="13"/>
        <v/>
      </c>
      <c r="AA191" s="15" t="str">
        <f>IF(V191&lt;&gt;"Yes","Not needed",IF(Q191&lt;&gt;"Yes","Review per policy",IF(Z191&gt;Settings!$B$8,"Escalate review",IF(Z191&gt;Settings!$B$7,"Review due","Not needed"))))</f>
        <v>Not needed</v>
      </c>
      <c r="AB191" s="10"/>
      <c r="AC191" s="10" t="str">
        <f>IF('Quick Entry'!P196="","",'Quick Entry'!P196)</f>
        <v/>
      </c>
      <c r="AD191" s="15" t="str">
        <f>IF(AC191="","",IF(LEFT(AC191,1)*1&gt;=Settings!$B$9,"Sedation review",""))</f>
        <v/>
      </c>
      <c r="AE191" s="10"/>
      <c r="AF191" s="10"/>
      <c r="AG191" s="9"/>
      <c r="AH191" s="10" t="str">
        <f>IF('Quick Entry'!Q196="","",'Quick Entry'!Q196)</f>
        <v/>
      </c>
      <c r="AI191" s="10" t="str">
        <f>IF('Quick Entry'!S196="","",'Quick Entry'!S196)</f>
        <v/>
      </c>
      <c r="AJ191" s="15" t="str">
        <f t="shared" si="14"/>
        <v/>
      </c>
      <c r="AK191" s="10"/>
      <c r="AL191" s="10"/>
      <c r="AM191" s="29" t="str">
        <f>IF('Quick Entry'!T196="","",'Quick Entry'!T196)</f>
        <v/>
      </c>
    </row>
    <row r="192" spans="1:39">
      <c r="A192" s="15" t="str">
        <f t="shared" si="10"/>
        <v/>
      </c>
      <c r="B192" s="10" t="str">
        <f>IF('Quick Entry'!A197="","",'Quick Entry'!A197)</f>
        <v/>
      </c>
      <c r="C192" s="10" t="str">
        <f>IF('Quick Entry'!B197="","",'Quick Entry'!B197)</f>
        <v/>
      </c>
      <c r="D192" s="9" t="str">
        <f>IF('Quick Entry'!C197="","",'Quick Entry'!C197)</f>
        <v/>
      </c>
      <c r="E192" s="10"/>
      <c r="F192" s="10" t="str">
        <f>IF('Quick Entry'!D197="","",'Quick Entry'!D197)</f>
        <v/>
      </c>
      <c r="G192" s="10" t="str">
        <f>IF('Quick Entry'!E197="","",'Quick Entry'!E197)</f>
        <v/>
      </c>
      <c r="H192" s="10" t="str">
        <f>IF('Quick Entry'!F197="","",'Quick Entry'!F197)</f>
        <v/>
      </c>
      <c r="I192" s="10"/>
      <c r="J192" s="10"/>
      <c r="K192" s="10"/>
      <c r="L192" s="10"/>
      <c r="M192" s="10"/>
      <c r="N192" s="15" t="str">
        <f t="shared" si="11"/>
        <v/>
      </c>
      <c r="O192" s="15" t="str">
        <f t="shared" si="12"/>
        <v/>
      </c>
      <c r="P192" s="15" t="str">
        <f>IF(O192="","",IF(O192&gt;=Settings!$B$5,"Moderate/severe","None/low"))</f>
        <v/>
      </c>
      <c r="Q192" s="10" t="str">
        <f>IF('Quick Entry'!G197="","",IF(OR('Quick Entry'!G197="Acute pain episode",'Quick Entry'!G197="Yes"),"Yes","No"))</f>
        <v/>
      </c>
      <c r="R192" s="10" t="str">
        <f>IF('Quick Entry'!H197="","",'Quick Entry'!H197)</f>
        <v/>
      </c>
      <c r="S192" s="10" t="str">
        <f>IF('Quick Entry'!I197="","",'Quick Entry'!I197)</f>
        <v/>
      </c>
      <c r="T192" s="10" t="str">
        <f>IF('Quick Entry'!J197="","",'Quick Entry'!J197)</f>
        <v/>
      </c>
      <c r="U192" s="10" t="str">
        <f>IF('Quick Entry'!K197="","",'Quick Entry'!K197)</f>
        <v/>
      </c>
      <c r="V192" s="10" t="str">
        <f>IF('Quick Entry'!M197="","",'Quick Entry'!M197)</f>
        <v/>
      </c>
      <c r="W192" s="10"/>
      <c r="X192" s="9" t="str">
        <f>IF('Quick Entry'!O197="","",'Quick Entry'!O197)</f>
        <v/>
      </c>
      <c r="Y192" s="9"/>
      <c r="Z192" s="15" t="str">
        <f t="shared" ca="1" si="13"/>
        <v/>
      </c>
      <c r="AA192" s="15" t="str">
        <f>IF(V192&lt;&gt;"Yes","Not needed",IF(Q192&lt;&gt;"Yes","Review per policy",IF(Z192&gt;Settings!$B$8,"Escalate review",IF(Z192&gt;Settings!$B$7,"Review due","Not needed"))))</f>
        <v>Not needed</v>
      </c>
      <c r="AB192" s="10"/>
      <c r="AC192" s="10" t="str">
        <f>IF('Quick Entry'!P197="","",'Quick Entry'!P197)</f>
        <v/>
      </c>
      <c r="AD192" s="15" t="str">
        <f>IF(AC192="","",IF(LEFT(AC192,1)*1&gt;=Settings!$B$9,"Sedation review",""))</f>
        <v/>
      </c>
      <c r="AE192" s="10"/>
      <c r="AF192" s="10"/>
      <c r="AG192" s="9"/>
      <c r="AH192" s="10" t="str">
        <f>IF('Quick Entry'!Q197="","",'Quick Entry'!Q197)</f>
        <v/>
      </c>
      <c r="AI192" s="10" t="str">
        <f>IF('Quick Entry'!S197="","",'Quick Entry'!S197)</f>
        <v/>
      </c>
      <c r="AJ192" s="15" t="str">
        <f t="shared" si="14"/>
        <v/>
      </c>
      <c r="AK192" s="10"/>
      <c r="AL192" s="10"/>
      <c r="AM192" s="29" t="str">
        <f>IF('Quick Entry'!T197="","",'Quick Entry'!T197)</f>
        <v/>
      </c>
    </row>
    <row r="193" spans="1:39">
      <c r="A193" s="15" t="str">
        <f t="shared" si="10"/>
        <v/>
      </c>
      <c r="B193" s="10" t="str">
        <f>IF('Quick Entry'!A198="","",'Quick Entry'!A198)</f>
        <v/>
      </c>
      <c r="C193" s="10" t="str">
        <f>IF('Quick Entry'!B198="","",'Quick Entry'!B198)</f>
        <v/>
      </c>
      <c r="D193" s="9" t="str">
        <f>IF('Quick Entry'!C198="","",'Quick Entry'!C198)</f>
        <v/>
      </c>
      <c r="E193" s="10"/>
      <c r="F193" s="10" t="str">
        <f>IF('Quick Entry'!D198="","",'Quick Entry'!D198)</f>
        <v/>
      </c>
      <c r="G193" s="10" t="str">
        <f>IF('Quick Entry'!E198="","",'Quick Entry'!E198)</f>
        <v/>
      </c>
      <c r="H193" s="10" t="str">
        <f>IF('Quick Entry'!F198="","",'Quick Entry'!F198)</f>
        <v/>
      </c>
      <c r="I193" s="10"/>
      <c r="J193" s="10"/>
      <c r="K193" s="10"/>
      <c r="L193" s="10"/>
      <c r="M193" s="10"/>
      <c r="N193" s="15" t="str">
        <f t="shared" si="11"/>
        <v/>
      </c>
      <c r="O193" s="15" t="str">
        <f t="shared" si="12"/>
        <v/>
      </c>
      <c r="P193" s="15" t="str">
        <f>IF(O193="","",IF(O193&gt;=Settings!$B$5,"Moderate/severe","None/low"))</f>
        <v/>
      </c>
      <c r="Q193" s="10" t="str">
        <f>IF('Quick Entry'!G198="","",IF(OR('Quick Entry'!G198="Acute pain episode",'Quick Entry'!G198="Yes"),"Yes","No"))</f>
        <v/>
      </c>
      <c r="R193" s="10" t="str">
        <f>IF('Quick Entry'!H198="","",'Quick Entry'!H198)</f>
        <v/>
      </c>
      <c r="S193" s="10" t="str">
        <f>IF('Quick Entry'!I198="","",'Quick Entry'!I198)</f>
        <v/>
      </c>
      <c r="T193" s="10" t="str">
        <f>IF('Quick Entry'!J198="","",'Quick Entry'!J198)</f>
        <v/>
      </c>
      <c r="U193" s="10" t="str">
        <f>IF('Quick Entry'!K198="","",'Quick Entry'!K198)</f>
        <v/>
      </c>
      <c r="V193" s="10" t="str">
        <f>IF('Quick Entry'!M198="","",'Quick Entry'!M198)</f>
        <v/>
      </c>
      <c r="W193" s="10"/>
      <c r="X193" s="9" t="str">
        <f>IF('Quick Entry'!O198="","",'Quick Entry'!O198)</f>
        <v/>
      </c>
      <c r="Y193" s="9"/>
      <c r="Z193" s="15" t="str">
        <f t="shared" ca="1" si="13"/>
        <v/>
      </c>
      <c r="AA193" s="15" t="str">
        <f>IF(V193&lt;&gt;"Yes","Not needed",IF(Q193&lt;&gt;"Yes","Review per policy",IF(Z193&gt;Settings!$B$8,"Escalate review",IF(Z193&gt;Settings!$B$7,"Review due","Not needed"))))</f>
        <v>Not needed</v>
      </c>
      <c r="AB193" s="10"/>
      <c r="AC193" s="10" t="str">
        <f>IF('Quick Entry'!P198="","",'Quick Entry'!P198)</f>
        <v/>
      </c>
      <c r="AD193" s="15" t="str">
        <f>IF(AC193="","",IF(LEFT(AC193,1)*1&gt;=Settings!$B$9,"Sedation review",""))</f>
        <v/>
      </c>
      <c r="AE193" s="10"/>
      <c r="AF193" s="10"/>
      <c r="AG193" s="9"/>
      <c r="AH193" s="10" t="str">
        <f>IF('Quick Entry'!Q198="","",'Quick Entry'!Q198)</f>
        <v/>
      </c>
      <c r="AI193" s="10" t="str">
        <f>IF('Quick Entry'!S198="","",'Quick Entry'!S198)</f>
        <v/>
      </c>
      <c r="AJ193" s="15" t="str">
        <f t="shared" si="14"/>
        <v/>
      </c>
      <c r="AK193" s="10"/>
      <c r="AL193" s="10"/>
      <c r="AM193" s="29" t="str">
        <f>IF('Quick Entry'!T198="","",'Quick Entry'!T198)</f>
        <v/>
      </c>
    </row>
    <row r="194" spans="1:39">
      <c r="A194" s="15" t="str">
        <f t="shared" si="10"/>
        <v/>
      </c>
      <c r="B194" s="10" t="str">
        <f>IF('Quick Entry'!A199="","",'Quick Entry'!A199)</f>
        <v/>
      </c>
      <c r="C194" s="10" t="str">
        <f>IF('Quick Entry'!B199="","",'Quick Entry'!B199)</f>
        <v/>
      </c>
      <c r="D194" s="9" t="str">
        <f>IF('Quick Entry'!C199="","",'Quick Entry'!C199)</f>
        <v/>
      </c>
      <c r="E194" s="10"/>
      <c r="F194" s="10" t="str">
        <f>IF('Quick Entry'!D199="","",'Quick Entry'!D199)</f>
        <v/>
      </c>
      <c r="G194" s="10" t="str">
        <f>IF('Quick Entry'!E199="","",'Quick Entry'!E199)</f>
        <v/>
      </c>
      <c r="H194" s="10" t="str">
        <f>IF('Quick Entry'!F199="","",'Quick Entry'!F199)</f>
        <v/>
      </c>
      <c r="I194" s="10"/>
      <c r="J194" s="10"/>
      <c r="K194" s="10"/>
      <c r="L194" s="10"/>
      <c r="M194" s="10"/>
      <c r="N194" s="15" t="str">
        <f t="shared" si="11"/>
        <v/>
      </c>
      <c r="O194" s="15" t="str">
        <f t="shared" si="12"/>
        <v/>
      </c>
      <c r="P194" s="15" t="str">
        <f>IF(O194="","",IF(O194&gt;=Settings!$B$5,"Moderate/severe","None/low"))</f>
        <v/>
      </c>
      <c r="Q194" s="10" t="str">
        <f>IF('Quick Entry'!G199="","",IF(OR('Quick Entry'!G199="Acute pain episode",'Quick Entry'!G199="Yes"),"Yes","No"))</f>
        <v/>
      </c>
      <c r="R194" s="10" t="str">
        <f>IF('Quick Entry'!H199="","",'Quick Entry'!H199)</f>
        <v/>
      </c>
      <c r="S194" s="10" t="str">
        <f>IF('Quick Entry'!I199="","",'Quick Entry'!I199)</f>
        <v/>
      </c>
      <c r="T194" s="10" t="str">
        <f>IF('Quick Entry'!J199="","",'Quick Entry'!J199)</f>
        <v/>
      </c>
      <c r="U194" s="10" t="str">
        <f>IF('Quick Entry'!K199="","",'Quick Entry'!K199)</f>
        <v/>
      </c>
      <c r="V194" s="10" t="str">
        <f>IF('Quick Entry'!M199="","",'Quick Entry'!M199)</f>
        <v/>
      </c>
      <c r="W194" s="10"/>
      <c r="X194" s="9" t="str">
        <f>IF('Quick Entry'!O199="","",'Quick Entry'!O199)</f>
        <v/>
      </c>
      <c r="Y194" s="9"/>
      <c r="Z194" s="15" t="str">
        <f t="shared" ca="1" si="13"/>
        <v/>
      </c>
      <c r="AA194" s="15" t="str">
        <f>IF(V194&lt;&gt;"Yes","Not needed",IF(Q194&lt;&gt;"Yes","Review per policy",IF(Z194&gt;Settings!$B$8,"Escalate review",IF(Z194&gt;Settings!$B$7,"Review due","Not needed"))))</f>
        <v>Not needed</v>
      </c>
      <c r="AB194" s="10"/>
      <c r="AC194" s="10" t="str">
        <f>IF('Quick Entry'!P199="","",'Quick Entry'!P199)</f>
        <v/>
      </c>
      <c r="AD194" s="15" t="str">
        <f>IF(AC194="","",IF(LEFT(AC194,1)*1&gt;=Settings!$B$9,"Sedation review",""))</f>
        <v/>
      </c>
      <c r="AE194" s="10"/>
      <c r="AF194" s="10"/>
      <c r="AG194" s="9"/>
      <c r="AH194" s="10" t="str">
        <f>IF('Quick Entry'!Q199="","",'Quick Entry'!Q199)</f>
        <v/>
      </c>
      <c r="AI194" s="10" t="str">
        <f>IF('Quick Entry'!S199="","",'Quick Entry'!S199)</f>
        <v/>
      </c>
      <c r="AJ194" s="15" t="str">
        <f t="shared" si="14"/>
        <v/>
      </c>
      <c r="AK194" s="10"/>
      <c r="AL194" s="10"/>
      <c r="AM194" s="29" t="str">
        <f>IF('Quick Entry'!T199="","",'Quick Entry'!T199)</f>
        <v/>
      </c>
    </row>
    <row r="195" spans="1:39">
      <c r="A195" s="15" t="str">
        <f t="shared" ref="A195:A258" si="15">IF(B195="","",TEXT(D195,"yyyymmdd")&amp;"-"&amp;B195)</f>
        <v/>
      </c>
      <c r="B195" s="10" t="str">
        <f>IF('Quick Entry'!A200="","",'Quick Entry'!A200)</f>
        <v/>
      </c>
      <c r="C195" s="10" t="str">
        <f>IF('Quick Entry'!B200="","",'Quick Entry'!B200)</f>
        <v/>
      </c>
      <c r="D195" s="9" t="str">
        <f>IF('Quick Entry'!C200="","",'Quick Entry'!C200)</f>
        <v/>
      </c>
      <c r="E195" s="10"/>
      <c r="F195" s="10" t="str">
        <f>IF('Quick Entry'!D200="","",'Quick Entry'!D200)</f>
        <v/>
      </c>
      <c r="G195" s="10" t="str">
        <f>IF('Quick Entry'!E200="","",'Quick Entry'!E200)</f>
        <v/>
      </c>
      <c r="H195" s="10" t="str">
        <f>IF('Quick Entry'!F200="","",'Quick Entry'!F200)</f>
        <v/>
      </c>
      <c r="I195" s="10"/>
      <c r="J195" s="10"/>
      <c r="K195" s="10"/>
      <c r="L195" s="10"/>
      <c r="M195" s="10"/>
      <c r="N195" s="15" t="str">
        <f t="shared" ref="N195:N258" si="16">IF(COUNTA(I195:M195)=0,"",SUM(I195:M195))</f>
        <v/>
      </c>
      <c r="O195" s="15" t="str">
        <f t="shared" ref="O195:O258" si="17">IF(H195&lt;&gt;"",H195,IF(N195&lt;&gt;"",N195,""))</f>
        <v/>
      </c>
      <c r="P195" s="15" t="str">
        <f>IF(O195="","",IF(O195&gt;=Settings!$B$5,"Moderate/severe","None/low"))</f>
        <v/>
      </c>
      <c r="Q195" s="10" t="str">
        <f>IF('Quick Entry'!G200="","",IF(OR('Quick Entry'!G200="Acute pain episode",'Quick Entry'!G200="Yes"),"Yes","No"))</f>
        <v/>
      </c>
      <c r="R195" s="10" t="str">
        <f>IF('Quick Entry'!H200="","",'Quick Entry'!H200)</f>
        <v/>
      </c>
      <c r="S195" s="10" t="str">
        <f>IF('Quick Entry'!I200="","",'Quick Entry'!I200)</f>
        <v/>
      </c>
      <c r="T195" s="10" t="str">
        <f>IF('Quick Entry'!J200="","",'Quick Entry'!J200)</f>
        <v/>
      </c>
      <c r="U195" s="10" t="str">
        <f>IF('Quick Entry'!K200="","",'Quick Entry'!K200)</f>
        <v/>
      </c>
      <c r="V195" s="10" t="str">
        <f>IF('Quick Entry'!M200="","",'Quick Entry'!M200)</f>
        <v/>
      </c>
      <c r="W195" s="10"/>
      <c r="X195" s="9" t="str">
        <f>IF('Quick Entry'!O200="","",'Quick Entry'!O200)</f>
        <v/>
      </c>
      <c r="Y195" s="9"/>
      <c r="Z195" s="15" t="str">
        <f t="shared" ref="Z195:Z258" ca="1" si="18">IF(AND(V195="Yes",X195&lt;&gt;""),MAX(0,TODAY()-X195+1),"")</f>
        <v/>
      </c>
      <c r="AA195" s="15" t="str">
        <f>IF(V195&lt;&gt;"Yes","Not needed",IF(Q195&lt;&gt;"Yes","Review per policy",IF(Z195&gt;Settings!$B$8,"Escalate review",IF(Z195&gt;Settings!$B$7,"Review due","Not needed"))))</f>
        <v>Not needed</v>
      </c>
      <c r="AB195" s="10"/>
      <c r="AC195" s="10" t="str">
        <f>IF('Quick Entry'!P200="","",'Quick Entry'!P200)</f>
        <v/>
      </c>
      <c r="AD195" s="15" t="str">
        <f>IF(AC195="","",IF(LEFT(AC195,1)*1&gt;=Settings!$B$9,"Sedation review",""))</f>
        <v/>
      </c>
      <c r="AE195" s="10"/>
      <c r="AF195" s="10"/>
      <c r="AG195" s="9"/>
      <c r="AH195" s="10" t="str">
        <f>IF('Quick Entry'!Q200="","",'Quick Entry'!Q200)</f>
        <v/>
      </c>
      <c r="AI195" s="10" t="str">
        <f>IF('Quick Entry'!S200="","",'Quick Entry'!S200)</f>
        <v/>
      </c>
      <c r="AJ195" s="15" t="str">
        <f t="shared" ref="AJ195:AJ258" si="19">IF(AND(O195&lt;&gt;"",AI195&lt;&gt;""),O195-AI195,"")</f>
        <v/>
      </c>
      <c r="AK195" s="10"/>
      <c r="AL195" s="10"/>
      <c r="AM195" s="29" t="str">
        <f>IF('Quick Entry'!T200="","",'Quick Entry'!T200)</f>
        <v/>
      </c>
    </row>
    <row r="196" spans="1:39">
      <c r="A196" s="15" t="str">
        <f t="shared" si="15"/>
        <v/>
      </c>
      <c r="B196" s="10" t="str">
        <f>IF('Quick Entry'!A201="","",'Quick Entry'!A201)</f>
        <v/>
      </c>
      <c r="C196" s="10" t="str">
        <f>IF('Quick Entry'!B201="","",'Quick Entry'!B201)</f>
        <v/>
      </c>
      <c r="D196" s="9" t="str">
        <f>IF('Quick Entry'!C201="","",'Quick Entry'!C201)</f>
        <v/>
      </c>
      <c r="E196" s="10"/>
      <c r="F196" s="10" t="str">
        <f>IF('Quick Entry'!D201="","",'Quick Entry'!D201)</f>
        <v/>
      </c>
      <c r="G196" s="10" t="str">
        <f>IF('Quick Entry'!E201="","",'Quick Entry'!E201)</f>
        <v/>
      </c>
      <c r="H196" s="10" t="str">
        <f>IF('Quick Entry'!F201="","",'Quick Entry'!F201)</f>
        <v/>
      </c>
      <c r="I196" s="10"/>
      <c r="J196" s="10"/>
      <c r="K196" s="10"/>
      <c r="L196" s="10"/>
      <c r="M196" s="10"/>
      <c r="N196" s="15" t="str">
        <f t="shared" si="16"/>
        <v/>
      </c>
      <c r="O196" s="15" t="str">
        <f t="shared" si="17"/>
        <v/>
      </c>
      <c r="P196" s="15" t="str">
        <f>IF(O196="","",IF(O196&gt;=Settings!$B$5,"Moderate/severe","None/low"))</f>
        <v/>
      </c>
      <c r="Q196" s="10" t="str">
        <f>IF('Quick Entry'!G201="","",IF(OR('Quick Entry'!G201="Acute pain episode",'Quick Entry'!G201="Yes"),"Yes","No"))</f>
        <v/>
      </c>
      <c r="R196" s="10" t="str">
        <f>IF('Quick Entry'!H201="","",'Quick Entry'!H201)</f>
        <v/>
      </c>
      <c r="S196" s="10" t="str">
        <f>IF('Quick Entry'!I201="","",'Quick Entry'!I201)</f>
        <v/>
      </c>
      <c r="T196" s="10" t="str">
        <f>IF('Quick Entry'!J201="","",'Quick Entry'!J201)</f>
        <v/>
      </c>
      <c r="U196" s="10" t="str">
        <f>IF('Quick Entry'!K201="","",'Quick Entry'!K201)</f>
        <v/>
      </c>
      <c r="V196" s="10" t="str">
        <f>IF('Quick Entry'!M201="","",'Quick Entry'!M201)</f>
        <v/>
      </c>
      <c r="W196" s="10"/>
      <c r="X196" s="9" t="str">
        <f>IF('Quick Entry'!O201="","",'Quick Entry'!O201)</f>
        <v/>
      </c>
      <c r="Y196" s="9"/>
      <c r="Z196" s="15" t="str">
        <f t="shared" ca="1" si="18"/>
        <v/>
      </c>
      <c r="AA196" s="15" t="str">
        <f>IF(V196&lt;&gt;"Yes","Not needed",IF(Q196&lt;&gt;"Yes","Review per policy",IF(Z196&gt;Settings!$B$8,"Escalate review",IF(Z196&gt;Settings!$B$7,"Review due","Not needed"))))</f>
        <v>Not needed</v>
      </c>
      <c r="AB196" s="10"/>
      <c r="AC196" s="10" t="str">
        <f>IF('Quick Entry'!P201="","",'Quick Entry'!P201)</f>
        <v/>
      </c>
      <c r="AD196" s="15" t="str">
        <f>IF(AC196="","",IF(LEFT(AC196,1)*1&gt;=Settings!$B$9,"Sedation review",""))</f>
        <v/>
      </c>
      <c r="AE196" s="10"/>
      <c r="AF196" s="10"/>
      <c r="AG196" s="9"/>
      <c r="AH196" s="10" t="str">
        <f>IF('Quick Entry'!Q201="","",'Quick Entry'!Q201)</f>
        <v/>
      </c>
      <c r="AI196" s="10" t="str">
        <f>IF('Quick Entry'!S201="","",'Quick Entry'!S201)</f>
        <v/>
      </c>
      <c r="AJ196" s="15" t="str">
        <f t="shared" si="19"/>
        <v/>
      </c>
      <c r="AK196" s="10"/>
      <c r="AL196" s="10"/>
      <c r="AM196" s="29" t="str">
        <f>IF('Quick Entry'!T201="","",'Quick Entry'!T201)</f>
        <v/>
      </c>
    </row>
    <row r="197" spans="1:39">
      <c r="A197" s="15" t="str">
        <f t="shared" si="15"/>
        <v/>
      </c>
      <c r="B197" s="10" t="str">
        <f>IF('Quick Entry'!A202="","",'Quick Entry'!A202)</f>
        <v/>
      </c>
      <c r="C197" s="10" t="str">
        <f>IF('Quick Entry'!B202="","",'Quick Entry'!B202)</f>
        <v/>
      </c>
      <c r="D197" s="9" t="str">
        <f>IF('Quick Entry'!C202="","",'Quick Entry'!C202)</f>
        <v/>
      </c>
      <c r="E197" s="10"/>
      <c r="F197" s="10" t="str">
        <f>IF('Quick Entry'!D202="","",'Quick Entry'!D202)</f>
        <v/>
      </c>
      <c r="G197" s="10" t="str">
        <f>IF('Quick Entry'!E202="","",'Quick Entry'!E202)</f>
        <v/>
      </c>
      <c r="H197" s="10" t="str">
        <f>IF('Quick Entry'!F202="","",'Quick Entry'!F202)</f>
        <v/>
      </c>
      <c r="I197" s="10"/>
      <c r="J197" s="10"/>
      <c r="K197" s="10"/>
      <c r="L197" s="10"/>
      <c r="M197" s="10"/>
      <c r="N197" s="15" t="str">
        <f t="shared" si="16"/>
        <v/>
      </c>
      <c r="O197" s="15" t="str">
        <f t="shared" si="17"/>
        <v/>
      </c>
      <c r="P197" s="15" t="str">
        <f>IF(O197="","",IF(O197&gt;=Settings!$B$5,"Moderate/severe","None/low"))</f>
        <v/>
      </c>
      <c r="Q197" s="10" t="str">
        <f>IF('Quick Entry'!G202="","",IF(OR('Quick Entry'!G202="Acute pain episode",'Quick Entry'!G202="Yes"),"Yes","No"))</f>
        <v/>
      </c>
      <c r="R197" s="10" t="str">
        <f>IF('Quick Entry'!H202="","",'Quick Entry'!H202)</f>
        <v/>
      </c>
      <c r="S197" s="10" t="str">
        <f>IF('Quick Entry'!I202="","",'Quick Entry'!I202)</f>
        <v/>
      </c>
      <c r="T197" s="10" t="str">
        <f>IF('Quick Entry'!J202="","",'Quick Entry'!J202)</f>
        <v/>
      </c>
      <c r="U197" s="10" t="str">
        <f>IF('Quick Entry'!K202="","",'Quick Entry'!K202)</f>
        <v/>
      </c>
      <c r="V197" s="10" t="str">
        <f>IF('Quick Entry'!M202="","",'Quick Entry'!M202)</f>
        <v/>
      </c>
      <c r="W197" s="10"/>
      <c r="X197" s="9" t="str">
        <f>IF('Quick Entry'!O202="","",'Quick Entry'!O202)</f>
        <v/>
      </c>
      <c r="Y197" s="9"/>
      <c r="Z197" s="15" t="str">
        <f t="shared" ca="1" si="18"/>
        <v/>
      </c>
      <c r="AA197" s="15" t="str">
        <f>IF(V197&lt;&gt;"Yes","Not needed",IF(Q197&lt;&gt;"Yes","Review per policy",IF(Z197&gt;Settings!$B$8,"Escalate review",IF(Z197&gt;Settings!$B$7,"Review due","Not needed"))))</f>
        <v>Not needed</v>
      </c>
      <c r="AB197" s="10"/>
      <c r="AC197" s="10" t="str">
        <f>IF('Quick Entry'!P202="","",'Quick Entry'!P202)</f>
        <v/>
      </c>
      <c r="AD197" s="15" t="str">
        <f>IF(AC197="","",IF(LEFT(AC197,1)*1&gt;=Settings!$B$9,"Sedation review",""))</f>
        <v/>
      </c>
      <c r="AE197" s="10"/>
      <c r="AF197" s="10"/>
      <c r="AG197" s="9"/>
      <c r="AH197" s="10" t="str">
        <f>IF('Quick Entry'!Q202="","",'Quick Entry'!Q202)</f>
        <v/>
      </c>
      <c r="AI197" s="10" t="str">
        <f>IF('Quick Entry'!S202="","",'Quick Entry'!S202)</f>
        <v/>
      </c>
      <c r="AJ197" s="15" t="str">
        <f t="shared" si="19"/>
        <v/>
      </c>
      <c r="AK197" s="10"/>
      <c r="AL197" s="10"/>
      <c r="AM197" s="29" t="str">
        <f>IF('Quick Entry'!T202="","",'Quick Entry'!T202)</f>
        <v/>
      </c>
    </row>
    <row r="198" spans="1:39">
      <c r="A198" s="15" t="str">
        <f t="shared" si="15"/>
        <v/>
      </c>
      <c r="B198" s="10" t="str">
        <f>IF('Quick Entry'!A203="","",'Quick Entry'!A203)</f>
        <v/>
      </c>
      <c r="C198" s="10" t="str">
        <f>IF('Quick Entry'!B203="","",'Quick Entry'!B203)</f>
        <v/>
      </c>
      <c r="D198" s="9" t="str">
        <f>IF('Quick Entry'!C203="","",'Quick Entry'!C203)</f>
        <v/>
      </c>
      <c r="E198" s="10"/>
      <c r="F198" s="10" t="str">
        <f>IF('Quick Entry'!D203="","",'Quick Entry'!D203)</f>
        <v/>
      </c>
      <c r="G198" s="10" t="str">
        <f>IF('Quick Entry'!E203="","",'Quick Entry'!E203)</f>
        <v/>
      </c>
      <c r="H198" s="10" t="str">
        <f>IF('Quick Entry'!F203="","",'Quick Entry'!F203)</f>
        <v/>
      </c>
      <c r="I198" s="10"/>
      <c r="J198" s="10"/>
      <c r="K198" s="10"/>
      <c r="L198" s="10"/>
      <c r="M198" s="10"/>
      <c r="N198" s="15" t="str">
        <f t="shared" si="16"/>
        <v/>
      </c>
      <c r="O198" s="15" t="str">
        <f t="shared" si="17"/>
        <v/>
      </c>
      <c r="P198" s="15" t="str">
        <f>IF(O198="","",IF(O198&gt;=Settings!$B$5,"Moderate/severe","None/low"))</f>
        <v/>
      </c>
      <c r="Q198" s="10" t="str">
        <f>IF('Quick Entry'!G203="","",IF(OR('Quick Entry'!G203="Acute pain episode",'Quick Entry'!G203="Yes"),"Yes","No"))</f>
        <v/>
      </c>
      <c r="R198" s="10" t="str">
        <f>IF('Quick Entry'!H203="","",'Quick Entry'!H203)</f>
        <v/>
      </c>
      <c r="S198" s="10" t="str">
        <f>IF('Quick Entry'!I203="","",'Quick Entry'!I203)</f>
        <v/>
      </c>
      <c r="T198" s="10" t="str">
        <f>IF('Quick Entry'!J203="","",'Quick Entry'!J203)</f>
        <v/>
      </c>
      <c r="U198" s="10" t="str">
        <f>IF('Quick Entry'!K203="","",'Quick Entry'!K203)</f>
        <v/>
      </c>
      <c r="V198" s="10" t="str">
        <f>IF('Quick Entry'!M203="","",'Quick Entry'!M203)</f>
        <v/>
      </c>
      <c r="W198" s="10"/>
      <c r="X198" s="9" t="str">
        <f>IF('Quick Entry'!O203="","",'Quick Entry'!O203)</f>
        <v/>
      </c>
      <c r="Y198" s="9"/>
      <c r="Z198" s="15" t="str">
        <f t="shared" ca="1" si="18"/>
        <v/>
      </c>
      <c r="AA198" s="15" t="str">
        <f>IF(V198&lt;&gt;"Yes","Not needed",IF(Q198&lt;&gt;"Yes","Review per policy",IF(Z198&gt;Settings!$B$8,"Escalate review",IF(Z198&gt;Settings!$B$7,"Review due","Not needed"))))</f>
        <v>Not needed</v>
      </c>
      <c r="AB198" s="10"/>
      <c r="AC198" s="10" t="str">
        <f>IF('Quick Entry'!P203="","",'Quick Entry'!P203)</f>
        <v/>
      </c>
      <c r="AD198" s="15" t="str">
        <f>IF(AC198="","",IF(LEFT(AC198,1)*1&gt;=Settings!$B$9,"Sedation review",""))</f>
        <v/>
      </c>
      <c r="AE198" s="10"/>
      <c r="AF198" s="10"/>
      <c r="AG198" s="9"/>
      <c r="AH198" s="10" t="str">
        <f>IF('Quick Entry'!Q203="","",'Quick Entry'!Q203)</f>
        <v/>
      </c>
      <c r="AI198" s="10" t="str">
        <f>IF('Quick Entry'!S203="","",'Quick Entry'!S203)</f>
        <v/>
      </c>
      <c r="AJ198" s="15" t="str">
        <f t="shared" si="19"/>
        <v/>
      </c>
      <c r="AK198" s="10"/>
      <c r="AL198" s="10"/>
      <c r="AM198" s="29" t="str">
        <f>IF('Quick Entry'!T203="","",'Quick Entry'!T203)</f>
        <v/>
      </c>
    </row>
    <row r="199" spans="1:39">
      <c r="A199" s="15" t="str">
        <f t="shared" si="15"/>
        <v/>
      </c>
      <c r="B199" s="10" t="str">
        <f>IF('Quick Entry'!A204="","",'Quick Entry'!A204)</f>
        <v/>
      </c>
      <c r="C199" s="10" t="str">
        <f>IF('Quick Entry'!B204="","",'Quick Entry'!B204)</f>
        <v/>
      </c>
      <c r="D199" s="9" t="str">
        <f>IF('Quick Entry'!C204="","",'Quick Entry'!C204)</f>
        <v/>
      </c>
      <c r="E199" s="10"/>
      <c r="F199" s="10" t="str">
        <f>IF('Quick Entry'!D204="","",'Quick Entry'!D204)</f>
        <v/>
      </c>
      <c r="G199" s="10" t="str">
        <f>IF('Quick Entry'!E204="","",'Quick Entry'!E204)</f>
        <v/>
      </c>
      <c r="H199" s="10" t="str">
        <f>IF('Quick Entry'!F204="","",'Quick Entry'!F204)</f>
        <v/>
      </c>
      <c r="I199" s="10"/>
      <c r="J199" s="10"/>
      <c r="K199" s="10"/>
      <c r="L199" s="10"/>
      <c r="M199" s="10"/>
      <c r="N199" s="15" t="str">
        <f t="shared" si="16"/>
        <v/>
      </c>
      <c r="O199" s="15" t="str">
        <f t="shared" si="17"/>
        <v/>
      </c>
      <c r="P199" s="15" t="str">
        <f>IF(O199="","",IF(O199&gt;=Settings!$B$5,"Moderate/severe","None/low"))</f>
        <v/>
      </c>
      <c r="Q199" s="10" t="str">
        <f>IF('Quick Entry'!G204="","",IF(OR('Quick Entry'!G204="Acute pain episode",'Quick Entry'!G204="Yes"),"Yes","No"))</f>
        <v/>
      </c>
      <c r="R199" s="10" t="str">
        <f>IF('Quick Entry'!H204="","",'Quick Entry'!H204)</f>
        <v/>
      </c>
      <c r="S199" s="10" t="str">
        <f>IF('Quick Entry'!I204="","",'Quick Entry'!I204)</f>
        <v/>
      </c>
      <c r="T199" s="10" t="str">
        <f>IF('Quick Entry'!J204="","",'Quick Entry'!J204)</f>
        <v/>
      </c>
      <c r="U199" s="10" t="str">
        <f>IF('Quick Entry'!K204="","",'Quick Entry'!K204)</f>
        <v/>
      </c>
      <c r="V199" s="10" t="str">
        <f>IF('Quick Entry'!M204="","",'Quick Entry'!M204)</f>
        <v/>
      </c>
      <c r="W199" s="10"/>
      <c r="X199" s="9" t="str">
        <f>IF('Quick Entry'!O204="","",'Quick Entry'!O204)</f>
        <v/>
      </c>
      <c r="Y199" s="9"/>
      <c r="Z199" s="15" t="str">
        <f t="shared" ca="1" si="18"/>
        <v/>
      </c>
      <c r="AA199" s="15" t="str">
        <f>IF(V199&lt;&gt;"Yes","Not needed",IF(Q199&lt;&gt;"Yes","Review per policy",IF(Z199&gt;Settings!$B$8,"Escalate review",IF(Z199&gt;Settings!$B$7,"Review due","Not needed"))))</f>
        <v>Not needed</v>
      </c>
      <c r="AB199" s="10"/>
      <c r="AC199" s="10" t="str">
        <f>IF('Quick Entry'!P204="","",'Quick Entry'!P204)</f>
        <v/>
      </c>
      <c r="AD199" s="15" t="str">
        <f>IF(AC199="","",IF(LEFT(AC199,1)*1&gt;=Settings!$B$9,"Sedation review",""))</f>
        <v/>
      </c>
      <c r="AE199" s="10"/>
      <c r="AF199" s="10"/>
      <c r="AG199" s="9"/>
      <c r="AH199" s="10" t="str">
        <f>IF('Quick Entry'!Q204="","",'Quick Entry'!Q204)</f>
        <v/>
      </c>
      <c r="AI199" s="10" t="str">
        <f>IF('Quick Entry'!S204="","",'Quick Entry'!S204)</f>
        <v/>
      </c>
      <c r="AJ199" s="15" t="str">
        <f t="shared" si="19"/>
        <v/>
      </c>
      <c r="AK199" s="10"/>
      <c r="AL199" s="10"/>
      <c r="AM199" s="29" t="str">
        <f>IF('Quick Entry'!T204="","",'Quick Entry'!T204)</f>
        <v/>
      </c>
    </row>
    <row r="200" spans="1:39">
      <c r="A200" s="15" t="str">
        <f t="shared" si="15"/>
        <v/>
      </c>
      <c r="B200" s="10" t="str">
        <f>IF('Quick Entry'!A205="","",'Quick Entry'!A205)</f>
        <v/>
      </c>
      <c r="C200" s="10" t="str">
        <f>IF('Quick Entry'!B205="","",'Quick Entry'!B205)</f>
        <v/>
      </c>
      <c r="D200" s="9" t="str">
        <f>IF('Quick Entry'!C205="","",'Quick Entry'!C205)</f>
        <v/>
      </c>
      <c r="E200" s="10"/>
      <c r="F200" s="10" t="str">
        <f>IF('Quick Entry'!D205="","",'Quick Entry'!D205)</f>
        <v/>
      </c>
      <c r="G200" s="10" t="str">
        <f>IF('Quick Entry'!E205="","",'Quick Entry'!E205)</f>
        <v/>
      </c>
      <c r="H200" s="10" t="str">
        <f>IF('Quick Entry'!F205="","",'Quick Entry'!F205)</f>
        <v/>
      </c>
      <c r="I200" s="10"/>
      <c r="J200" s="10"/>
      <c r="K200" s="10"/>
      <c r="L200" s="10"/>
      <c r="M200" s="10"/>
      <c r="N200" s="15" t="str">
        <f t="shared" si="16"/>
        <v/>
      </c>
      <c r="O200" s="15" t="str">
        <f t="shared" si="17"/>
        <v/>
      </c>
      <c r="P200" s="15" t="str">
        <f>IF(O200="","",IF(O200&gt;=Settings!$B$5,"Moderate/severe","None/low"))</f>
        <v/>
      </c>
      <c r="Q200" s="10" t="str">
        <f>IF('Quick Entry'!G205="","",IF(OR('Quick Entry'!G205="Acute pain episode",'Quick Entry'!G205="Yes"),"Yes","No"))</f>
        <v/>
      </c>
      <c r="R200" s="10" t="str">
        <f>IF('Quick Entry'!H205="","",'Quick Entry'!H205)</f>
        <v/>
      </c>
      <c r="S200" s="10" t="str">
        <f>IF('Quick Entry'!I205="","",'Quick Entry'!I205)</f>
        <v/>
      </c>
      <c r="T200" s="10" t="str">
        <f>IF('Quick Entry'!J205="","",'Quick Entry'!J205)</f>
        <v/>
      </c>
      <c r="U200" s="10" t="str">
        <f>IF('Quick Entry'!K205="","",'Quick Entry'!K205)</f>
        <v/>
      </c>
      <c r="V200" s="10" t="str">
        <f>IF('Quick Entry'!M205="","",'Quick Entry'!M205)</f>
        <v/>
      </c>
      <c r="W200" s="10"/>
      <c r="X200" s="9" t="str">
        <f>IF('Quick Entry'!O205="","",'Quick Entry'!O205)</f>
        <v/>
      </c>
      <c r="Y200" s="9"/>
      <c r="Z200" s="15" t="str">
        <f t="shared" ca="1" si="18"/>
        <v/>
      </c>
      <c r="AA200" s="15" t="str">
        <f>IF(V200&lt;&gt;"Yes","Not needed",IF(Q200&lt;&gt;"Yes","Review per policy",IF(Z200&gt;Settings!$B$8,"Escalate review",IF(Z200&gt;Settings!$B$7,"Review due","Not needed"))))</f>
        <v>Not needed</v>
      </c>
      <c r="AB200" s="10"/>
      <c r="AC200" s="10" t="str">
        <f>IF('Quick Entry'!P205="","",'Quick Entry'!P205)</f>
        <v/>
      </c>
      <c r="AD200" s="15" t="str">
        <f>IF(AC200="","",IF(LEFT(AC200,1)*1&gt;=Settings!$B$9,"Sedation review",""))</f>
        <v/>
      </c>
      <c r="AE200" s="10"/>
      <c r="AF200" s="10"/>
      <c r="AG200" s="9"/>
      <c r="AH200" s="10" t="str">
        <f>IF('Quick Entry'!Q205="","",'Quick Entry'!Q205)</f>
        <v/>
      </c>
      <c r="AI200" s="10" t="str">
        <f>IF('Quick Entry'!S205="","",'Quick Entry'!S205)</f>
        <v/>
      </c>
      <c r="AJ200" s="15" t="str">
        <f t="shared" si="19"/>
        <v/>
      </c>
      <c r="AK200" s="10"/>
      <c r="AL200" s="10"/>
      <c r="AM200" s="29" t="str">
        <f>IF('Quick Entry'!T205="","",'Quick Entry'!T205)</f>
        <v/>
      </c>
    </row>
    <row r="201" spans="1:39">
      <c r="A201" s="15" t="str">
        <f t="shared" si="15"/>
        <v/>
      </c>
      <c r="B201" s="10" t="str">
        <f>IF('Quick Entry'!A206="","",'Quick Entry'!A206)</f>
        <v/>
      </c>
      <c r="C201" s="10" t="str">
        <f>IF('Quick Entry'!B206="","",'Quick Entry'!B206)</f>
        <v/>
      </c>
      <c r="D201" s="9" t="str">
        <f>IF('Quick Entry'!C206="","",'Quick Entry'!C206)</f>
        <v/>
      </c>
      <c r="E201" s="10"/>
      <c r="F201" s="10" t="str">
        <f>IF('Quick Entry'!D206="","",'Quick Entry'!D206)</f>
        <v/>
      </c>
      <c r="G201" s="10" t="str">
        <f>IF('Quick Entry'!E206="","",'Quick Entry'!E206)</f>
        <v/>
      </c>
      <c r="H201" s="10" t="str">
        <f>IF('Quick Entry'!F206="","",'Quick Entry'!F206)</f>
        <v/>
      </c>
      <c r="I201" s="10"/>
      <c r="J201" s="10"/>
      <c r="K201" s="10"/>
      <c r="L201" s="10"/>
      <c r="M201" s="10"/>
      <c r="N201" s="15" t="str">
        <f t="shared" si="16"/>
        <v/>
      </c>
      <c r="O201" s="15" t="str">
        <f t="shared" si="17"/>
        <v/>
      </c>
      <c r="P201" s="15" t="str">
        <f>IF(O201="","",IF(O201&gt;=Settings!$B$5,"Moderate/severe","None/low"))</f>
        <v/>
      </c>
      <c r="Q201" s="10" t="str">
        <f>IF('Quick Entry'!G206="","",IF(OR('Quick Entry'!G206="Acute pain episode",'Quick Entry'!G206="Yes"),"Yes","No"))</f>
        <v/>
      </c>
      <c r="R201" s="10" t="str">
        <f>IF('Quick Entry'!H206="","",'Quick Entry'!H206)</f>
        <v/>
      </c>
      <c r="S201" s="10" t="str">
        <f>IF('Quick Entry'!I206="","",'Quick Entry'!I206)</f>
        <v/>
      </c>
      <c r="T201" s="10" t="str">
        <f>IF('Quick Entry'!J206="","",'Quick Entry'!J206)</f>
        <v/>
      </c>
      <c r="U201" s="10" t="str">
        <f>IF('Quick Entry'!K206="","",'Quick Entry'!K206)</f>
        <v/>
      </c>
      <c r="V201" s="10" t="str">
        <f>IF('Quick Entry'!M206="","",'Quick Entry'!M206)</f>
        <v/>
      </c>
      <c r="W201" s="10"/>
      <c r="X201" s="9" t="str">
        <f>IF('Quick Entry'!O206="","",'Quick Entry'!O206)</f>
        <v/>
      </c>
      <c r="Y201" s="9"/>
      <c r="Z201" s="15" t="str">
        <f t="shared" ca="1" si="18"/>
        <v/>
      </c>
      <c r="AA201" s="15" t="str">
        <f>IF(V201&lt;&gt;"Yes","Not needed",IF(Q201&lt;&gt;"Yes","Review per policy",IF(Z201&gt;Settings!$B$8,"Escalate review",IF(Z201&gt;Settings!$B$7,"Review due","Not needed"))))</f>
        <v>Not needed</v>
      </c>
      <c r="AB201" s="10"/>
      <c r="AC201" s="10" t="str">
        <f>IF('Quick Entry'!P206="","",'Quick Entry'!P206)</f>
        <v/>
      </c>
      <c r="AD201" s="15" t="str">
        <f>IF(AC201="","",IF(LEFT(AC201,1)*1&gt;=Settings!$B$9,"Sedation review",""))</f>
        <v/>
      </c>
      <c r="AE201" s="10"/>
      <c r="AF201" s="10"/>
      <c r="AG201" s="9"/>
      <c r="AH201" s="10" t="str">
        <f>IF('Quick Entry'!Q206="","",'Quick Entry'!Q206)</f>
        <v/>
      </c>
      <c r="AI201" s="10" t="str">
        <f>IF('Quick Entry'!S206="","",'Quick Entry'!S206)</f>
        <v/>
      </c>
      <c r="AJ201" s="15" t="str">
        <f t="shared" si="19"/>
        <v/>
      </c>
      <c r="AK201" s="10"/>
      <c r="AL201" s="10"/>
      <c r="AM201" s="29" t="str">
        <f>IF('Quick Entry'!T206="","",'Quick Entry'!T206)</f>
        <v/>
      </c>
    </row>
    <row r="202" spans="1:39">
      <c r="A202" s="15" t="str">
        <f t="shared" si="15"/>
        <v/>
      </c>
      <c r="B202" s="10" t="str">
        <f>IF('Quick Entry'!A207="","",'Quick Entry'!A207)</f>
        <v/>
      </c>
      <c r="C202" s="10" t="str">
        <f>IF('Quick Entry'!B207="","",'Quick Entry'!B207)</f>
        <v/>
      </c>
      <c r="D202" s="9" t="str">
        <f>IF('Quick Entry'!C207="","",'Quick Entry'!C207)</f>
        <v/>
      </c>
      <c r="E202" s="10"/>
      <c r="F202" s="10" t="str">
        <f>IF('Quick Entry'!D207="","",'Quick Entry'!D207)</f>
        <v/>
      </c>
      <c r="G202" s="10" t="str">
        <f>IF('Quick Entry'!E207="","",'Quick Entry'!E207)</f>
        <v/>
      </c>
      <c r="H202" s="10" t="str">
        <f>IF('Quick Entry'!F207="","",'Quick Entry'!F207)</f>
        <v/>
      </c>
      <c r="I202" s="10"/>
      <c r="J202" s="10"/>
      <c r="K202" s="10"/>
      <c r="L202" s="10"/>
      <c r="M202" s="10"/>
      <c r="N202" s="15" t="str">
        <f t="shared" si="16"/>
        <v/>
      </c>
      <c r="O202" s="15" t="str">
        <f t="shared" si="17"/>
        <v/>
      </c>
      <c r="P202" s="15" t="str">
        <f>IF(O202="","",IF(O202&gt;=Settings!$B$5,"Moderate/severe","None/low"))</f>
        <v/>
      </c>
      <c r="Q202" s="10" t="str">
        <f>IF('Quick Entry'!G207="","",IF(OR('Quick Entry'!G207="Acute pain episode",'Quick Entry'!G207="Yes"),"Yes","No"))</f>
        <v/>
      </c>
      <c r="R202" s="10" t="str">
        <f>IF('Quick Entry'!H207="","",'Quick Entry'!H207)</f>
        <v/>
      </c>
      <c r="S202" s="10" t="str">
        <f>IF('Quick Entry'!I207="","",'Quick Entry'!I207)</f>
        <v/>
      </c>
      <c r="T202" s="10" t="str">
        <f>IF('Quick Entry'!J207="","",'Quick Entry'!J207)</f>
        <v/>
      </c>
      <c r="U202" s="10" t="str">
        <f>IF('Quick Entry'!K207="","",'Quick Entry'!K207)</f>
        <v/>
      </c>
      <c r="V202" s="10" t="str">
        <f>IF('Quick Entry'!M207="","",'Quick Entry'!M207)</f>
        <v/>
      </c>
      <c r="W202" s="10"/>
      <c r="X202" s="9" t="str">
        <f>IF('Quick Entry'!O207="","",'Quick Entry'!O207)</f>
        <v/>
      </c>
      <c r="Y202" s="9"/>
      <c r="Z202" s="15" t="str">
        <f t="shared" ca="1" si="18"/>
        <v/>
      </c>
      <c r="AA202" s="15" t="str">
        <f>IF(V202&lt;&gt;"Yes","Not needed",IF(Q202&lt;&gt;"Yes","Review per policy",IF(Z202&gt;Settings!$B$8,"Escalate review",IF(Z202&gt;Settings!$B$7,"Review due","Not needed"))))</f>
        <v>Not needed</v>
      </c>
      <c r="AB202" s="10"/>
      <c r="AC202" s="10" t="str">
        <f>IF('Quick Entry'!P207="","",'Quick Entry'!P207)</f>
        <v/>
      </c>
      <c r="AD202" s="15" t="str">
        <f>IF(AC202="","",IF(LEFT(AC202,1)*1&gt;=Settings!$B$9,"Sedation review",""))</f>
        <v/>
      </c>
      <c r="AE202" s="10"/>
      <c r="AF202" s="10"/>
      <c r="AG202" s="9"/>
      <c r="AH202" s="10" t="str">
        <f>IF('Quick Entry'!Q207="","",'Quick Entry'!Q207)</f>
        <v/>
      </c>
      <c r="AI202" s="10" t="str">
        <f>IF('Quick Entry'!S207="","",'Quick Entry'!S207)</f>
        <v/>
      </c>
      <c r="AJ202" s="15" t="str">
        <f t="shared" si="19"/>
        <v/>
      </c>
      <c r="AK202" s="10"/>
      <c r="AL202" s="10"/>
      <c r="AM202" s="29" t="str">
        <f>IF('Quick Entry'!T207="","",'Quick Entry'!T207)</f>
        <v/>
      </c>
    </row>
    <row r="203" spans="1:39">
      <c r="A203" s="15" t="str">
        <f t="shared" si="15"/>
        <v/>
      </c>
      <c r="B203" s="10" t="str">
        <f>IF('Quick Entry'!A208="","",'Quick Entry'!A208)</f>
        <v/>
      </c>
      <c r="C203" s="10" t="str">
        <f>IF('Quick Entry'!B208="","",'Quick Entry'!B208)</f>
        <v/>
      </c>
      <c r="D203" s="9" t="str">
        <f>IF('Quick Entry'!C208="","",'Quick Entry'!C208)</f>
        <v/>
      </c>
      <c r="E203" s="10"/>
      <c r="F203" s="10" t="str">
        <f>IF('Quick Entry'!D208="","",'Quick Entry'!D208)</f>
        <v/>
      </c>
      <c r="G203" s="10" t="str">
        <f>IF('Quick Entry'!E208="","",'Quick Entry'!E208)</f>
        <v/>
      </c>
      <c r="H203" s="10" t="str">
        <f>IF('Quick Entry'!F208="","",'Quick Entry'!F208)</f>
        <v/>
      </c>
      <c r="I203" s="10"/>
      <c r="J203" s="10"/>
      <c r="K203" s="10"/>
      <c r="L203" s="10"/>
      <c r="M203" s="10"/>
      <c r="N203" s="15" t="str">
        <f t="shared" si="16"/>
        <v/>
      </c>
      <c r="O203" s="15" t="str">
        <f t="shared" si="17"/>
        <v/>
      </c>
      <c r="P203" s="15" t="str">
        <f>IF(O203="","",IF(O203&gt;=Settings!$B$5,"Moderate/severe","None/low"))</f>
        <v/>
      </c>
      <c r="Q203" s="10" t="str">
        <f>IF('Quick Entry'!G208="","",IF(OR('Quick Entry'!G208="Acute pain episode",'Quick Entry'!G208="Yes"),"Yes","No"))</f>
        <v/>
      </c>
      <c r="R203" s="10" t="str">
        <f>IF('Quick Entry'!H208="","",'Quick Entry'!H208)</f>
        <v/>
      </c>
      <c r="S203" s="10" t="str">
        <f>IF('Quick Entry'!I208="","",'Quick Entry'!I208)</f>
        <v/>
      </c>
      <c r="T203" s="10" t="str">
        <f>IF('Quick Entry'!J208="","",'Quick Entry'!J208)</f>
        <v/>
      </c>
      <c r="U203" s="10" t="str">
        <f>IF('Quick Entry'!K208="","",'Quick Entry'!K208)</f>
        <v/>
      </c>
      <c r="V203" s="10" t="str">
        <f>IF('Quick Entry'!M208="","",'Quick Entry'!M208)</f>
        <v/>
      </c>
      <c r="W203" s="10"/>
      <c r="X203" s="9" t="str">
        <f>IF('Quick Entry'!O208="","",'Quick Entry'!O208)</f>
        <v/>
      </c>
      <c r="Y203" s="9"/>
      <c r="Z203" s="15" t="str">
        <f t="shared" ca="1" si="18"/>
        <v/>
      </c>
      <c r="AA203" s="15" t="str">
        <f>IF(V203&lt;&gt;"Yes","Not needed",IF(Q203&lt;&gt;"Yes","Review per policy",IF(Z203&gt;Settings!$B$8,"Escalate review",IF(Z203&gt;Settings!$B$7,"Review due","Not needed"))))</f>
        <v>Not needed</v>
      </c>
      <c r="AB203" s="10"/>
      <c r="AC203" s="10" t="str">
        <f>IF('Quick Entry'!P208="","",'Quick Entry'!P208)</f>
        <v/>
      </c>
      <c r="AD203" s="15" t="str">
        <f>IF(AC203="","",IF(LEFT(AC203,1)*1&gt;=Settings!$B$9,"Sedation review",""))</f>
        <v/>
      </c>
      <c r="AE203" s="10"/>
      <c r="AF203" s="10"/>
      <c r="AG203" s="9"/>
      <c r="AH203" s="10" t="str">
        <f>IF('Quick Entry'!Q208="","",'Quick Entry'!Q208)</f>
        <v/>
      </c>
      <c r="AI203" s="10" t="str">
        <f>IF('Quick Entry'!S208="","",'Quick Entry'!S208)</f>
        <v/>
      </c>
      <c r="AJ203" s="15" t="str">
        <f t="shared" si="19"/>
        <v/>
      </c>
      <c r="AK203" s="10"/>
      <c r="AL203" s="10"/>
      <c r="AM203" s="29" t="str">
        <f>IF('Quick Entry'!T208="","",'Quick Entry'!T208)</f>
        <v/>
      </c>
    </row>
    <row r="204" spans="1:39">
      <c r="A204" s="15" t="str">
        <f t="shared" si="15"/>
        <v/>
      </c>
      <c r="B204" s="10" t="str">
        <f>IF('Quick Entry'!A209="","",'Quick Entry'!A209)</f>
        <v/>
      </c>
      <c r="C204" s="10" t="str">
        <f>IF('Quick Entry'!B209="","",'Quick Entry'!B209)</f>
        <v/>
      </c>
      <c r="D204" s="9" t="str">
        <f>IF('Quick Entry'!C209="","",'Quick Entry'!C209)</f>
        <v/>
      </c>
      <c r="E204" s="10"/>
      <c r="F204" s="10" t="str">
        <f>IF('Quick Entry'!D209="","",'Quick Entry'!D209)</f>
        <v/>
      </c>
      <c r="G204" s="10" t="str">
        <f>IF('Quick Entry'!E209="","",'Quick Entry'!E209)</f>
        <v/>
      </c>
      <c r="H204" s="10" t="str">
        <f>IF('Quick Entry'!F209="","",'Quick Entry'!F209)</f>
        <v/>
      </c>
      <c r="I204" s="10"/>
      <c r="J204" s="10"/>
      <c r="K204" s="10"/>
      <c r="L204" s="10"/>
      <c r="M204" s="10"/>
      <c r="N204" s="15" t="str">
        <f t="shared" si="16"/>
        <v/>
      </c>
      <c r="O204" s="15" t="str">
        <f t="shared" si="17"/>
        <v/>
      </c>
      <c r="P204" s="15" t="str">
        <f>IF(O204="","",IF(O204&gt;=Settings!$B$5,"Moderate/severe","None/low"))</f>
        <v/>
      </c>
      <c r="Q204" s="10" t="str">
        <f>IF('Quick Entry'!G209="","",IF(OR('Quick Entry'!G209="Acute pain episode",'Quick Entry'!G209="Yes"),"Yes","No"))</f>
        <v/>
      </c>
      <c r="R204" s="10" t="str">
        <f>IF('Quick Entry'!H209="","",'Quick Entry'!H209)</f>
        <v/>
      </c>
      <c r="S204" s="10" t="str">
        <f>IF('Quick Entry'!I209="","",'Quick Entry'!I209)</f>
        <v/>
      </c>
      <c r="T204" s="10" t="str">
        <f>IF('Quick Entry'!J209="","",'Quick Entry'!J209)</f>
        <v/>
      </c>
      <c r="U204" s="10" t="str">
        <f>IF('Quick Entry'!K209="","",'Quick Entry'!K209)</f>
        <v/>
      </c>
      <c r="V204" s="10" t="str">
        <f>IF('Quick Entry'!M209="","",'Quick Entry'!M209)</f>
        <v/>
      </c>
      <c r="W204" s="10"/>
      <c r="X204" s="9" t="str">
        <f>IF('Quick Entry'!O209="","",'Quick Entry'!O209)</f>
        <v/>
      </c>
      <c r="Y204" s="9"/>
      <c r="Z204" s="15" t="str">
        <f t="shared" ca="1" si="18"/>
        <v/>
      </c>
      <c r="AA204" s="15" t="str">
        <f>IF(V204&lt;&gt;"Yes","Not needed",IF(Q204&lt;&gt;"Yes","Review per policy",IF(Z204&gt;Settings!$B$8,"Escalate review",IF(Z204&gt;Settings!$B$7,"Review due","Not needed"))))</f>
        <v>Not needed</v>
      </c>
      <c r="AB204" s="10"/>
      <c r="AC204" s="10" t="str">
        <f>IF('Quick Entry'!P209="","",'Quick Entry'!P209)</f>
        <v/>
      </c>
      <c r="AD204" s="15" t="str">
        <f>IF(AC204="","",IF(LEFT(AC204,1)*1&gt;=Settings!$B$9,"Sedation review",""))</f>
        <v/>
      </c>
      <c r="AE204" s="10"/>
      <c r="AF204" s="10"/>
      <c r="AG204" s="9"/>
      <c r="AH204" s="10" t="str">
        <f>IF('Quick Entry'!Q209="","",'Quick Entry'!Q209)</f>
        <v/>
      </c>
      <c r="AI204" s="10" t="str">
        <f>IF('Quick Entry'!S209="","",'Quick Entry'!S209)</f>
        <v/>
      </c>
      <c r="AJ204" s="15" t="str">
        <f t="shared" si="19"/>
        <v/>
      </c>
      <c r="AK204" s="10"/>
      <c r="AL204" s="10"/>
      <c r="AM204" s="29" t="str">
        <f>IF('Quick Entry'!T209="","",'Quick Entry'!T209)</f>
        <v/>
      </c>
    </row>
    <row r="205" spans="1:39">
      <c r="A205" s="15" t="str">
        <f t="shared" si="15"/>
        <v/>
      </c>
      <c r="B205" s="10" t="str">
        <f>IF('Quick Entry'!A210="","",'Quick Entry'!A210)</f>
        <v/>
      </c>
      <c r="C205" s="10" t="str">
        <f>IF('Quick Entry'!B210="","",'Quick Entry'!B210)</f>
        <v/>
      </c>
      <c r="D205" s="9" t="str">
        <f>IF('Quick Entry'!C210="","",'Quick Entry'!C210)</f>
        <v/>
      </c>
      <c r="E205" s="10"/>
      <c r="F205" s="10" t="str">
        <f>IF('Quick Entry'!D210="","",'Quick Entry'!D210)</f>
        <v/>
      </c>
      <c r="G205" s="10" t="str">
        <f>IF('Quick Entry'!E210="","",'Quick Entry'!E210)</f>
        <v/>
      </c>
      <c r="H205" s="10" t="str">
        <f>IF('Quick Entry'!F210="","",'Quick Entry'!F210)</f>
        <v/>
      </c>
      <c r="I205" s="10"/>
      <c r="J205" s="10"/>
      <c r="K205" s="10"/>
      <c r="L205" s="10"/>
      <c r="M205" s="10"/>
      <c r="N205" s="15" t="str">
        <f t="shared" si="16"/>
        <v/>
      </c>
      <c r="O205" s="15" t="str">
        <f t="shared" si="17"/>
        <v/>
      </c>
      <c r="P205" s="15" t="str">
        <f>IF(O205="","",IF(O205&gt;=Settings!$B$5,"Moderate/severe","None/low"))</f>
        <v/>
      </c>
      <c r="Q205" s="10" t="str">
        <f>IF('Quick Entry'!G210="","",IF(OR('Quick Entry'!G210="Acute pain episode",'Quick Entry'!G210="Yes"),"Yes","No"))</f>
        <v/>
      </c>
      <c r="R205" s="10" t="str">
        <f>IF('Quick Entry'!H210="","",'Quick Entry'!H210)</f>
        <v/>
      </c>
      <c r="S205" s="10" t="str">
        <f>IF('Quick Entry'!I210="","",'Quick Entry'!I210)</f>
        <v/>
      </c>
      <c r="T205" s="10" t="str">
        <f>IF('Quick Entry'!J210="","",'Quick Entry'!J210)</f>
        <v/>
      </c>
      <c r="U205" s="10" t="str">
        <f>IF('Quick Entry'!K210="","",'Quick Entry'!K210)</f>
        <v/>
      </c>
      <c r="V205" s="10" t="str">
        <f>IF('Quick Entry'!M210="","",'Quick Entry'!M210)</f>
        <v/>
      </c>
      <c r="W205" s="10"/>
      <c r="X205" s="9" t="str">
        <f>IF('Quick Entry'!O210="","",'Quick Entry'!O210)</f>
        <v/>
      </c>
      <c r="Y205" s="9"/>
      <c r="Z205" s="15" t="str">
        <f t="shared" ca="1" si="18"/>
        <v/>
      </c>
      <c r="AA205" s="15" t="str">
        <f>IF(V205&lt;&gt;"Yes","Not needed",IF(Q205&lt;&gt;"Yes","Review per policy",IF(Z205&gt;Settings!$B$8,"Escalate review",IF(Z205&gt;Settings!$B$7,"Review due","Not needed"))))</f>
        <v>Not needed</v>
      </c>
      <c r="AB205" s="10"/>
      <c r="AC205" s="10" t="str">
        <f>IF('Quick Entry'!P210="","",'Quick Entry'!P210)</f>
        <v/>
      </c>
      <c r="AD205" s="15" t="str">
        <f>IF(AC205="","",IF(LEFT(AC205,1)*1&gt;=Settings!$B$9,"Sedation review",""))</f>
        <v/>
      </c>
      <c r="AE205" s="10"/>
      <c r="AF205" s="10"/>
      <c r="AG205" s="9"/>
      <c r="AH205" s="10" t="str">
        <f>IF('Quick Entry'!Q210="","",'Quick Entry'!Q210)</f>
        <v/>
      </c>
      <c r="AI205" s="10" t="str">
        <f>IF('Quick Entry'!S210="","",'Quick Entry'!S210)</f>
        <v/>
      </c>
      <c r="AJ205" s="15" t="str">
        <f t="shared" si="19"/>
        <v/>
      </c>
      <c r="AK205" s="10"/>
      <c r="AL205" s="10"/>
      <c r="AM205" s="29" t="str">
        <f>IF('Quick Entry'!T210="","",'Quick Entry'!T210)</f>
        <v/>
      </c>
    </row>
    <row r="206" spans="1:39">
      <c r="A206" s="15" t="str">
        <f t="shared" si="15"/>
        <v/>
      </c>
      <c r="B206" s="10" t="str">
        <f>IF('Quick Entry'!A211="","",'Quick Entry'!A211)</f>
        <v/>
      </c>
      <c r="C206" s="10" t="str">
        <f>IF('Quick Entry'!B211="","",'Quick Entry'!B211)</f>
        <v/>
      </c>
      <c r="D206" s="9" t="str">
        <f>IF('Quick Entry'!C211="","",'Quick Entry'!C211)</f>
        <v/>
      </c>
      <c r="E206" s="10"/>
      <c r="F206" s="10" t="str">
        <f>IF('Quick Entry'!D211="","",'Quick Entry'!D211)</f>
        <v/>
      </c>
      <c r="G206" s="10" t="str">
        <f>IF('Quick Entry'!E211="","",'Quick Entry'!E211)</f>
        <v/>
      </c>
      <c r="H206" s="10" t="str">
        <f>IF('Quick Entry'!F211="","",'Quick Entry'!F211)</f>
        <v/>
      </c>
      <c r="I206" s="10"/>
      <c r="J206" s="10"/>
      <c r="K206" s="10"/>
      <c r="L206" s="10"/>
      <c r="M206" s="10"/>
      <c r="N206" s="15" t="str">
        <f t="shared" si="16"/>
        <v/>
      </c>
      <c r="O206" s="15" t="str">
        <f t="shared" si="17"/>
        <v/>
      </c>
      <c r="P206" s="15" t="str">
        <f>IF(O206="","",IF(O206&gt;=Settings!$B$5,"Moderate/severe","None/low"))</f>
        <v/>
      </c>
      <c r="Q206" s="10" t="str">
        <f>IF('Quick Entry'!G211="","",IF(OR('Quick Entry'!G211="Acute pain episode",'Quick Entry'!G211="Yes"),"Yes","No"))</f>
        <v/>
      </c>
      <c r="R206" s="10" t="str">
        <f>IF('Quick Entry'!H211="","",'Quick Entry'!H211)</f>
        <v/>
      </c>
      <c r="S206" s="10" t="str">
        <f>IF('Quick Entry'!I211="","",'Quick Entry'!I211)</f>
        <v/>
      </c>
      <c r="T206" s="10" t="str">
        <f>IF('Quick Entry'!J211="","",'Quick Entry'!J211)</f>
        <v/>
      </c>
      <c r="U206" s="10" t="str">
        <f>IF('Quick Entry'!K211="","",'Quick Entry'!K211)</f>
        <v/>
      </c>
      <c r="V206" s="10" t="str">
        <f>IF('Quick Entry'!M211="","",'Quick Entry'!M211)</f>
        <v/>
      </c>
      <c r="W206" s="10"/>
      <c r="X206" s="9" t="str">
        <f>IF('Quick Entry'!O211="","",'Quick Entry'!O211)</f>
        <v/>
      </c>
      <c r="Y206" s="9"/>
      <c r="Z206" s="15" t="str">
        <f t="shared" ca="1" si="18"/>
        <v/>
      </c>
      <c r="AA206" s="15" t="str">
        <f>IF(V206&lt;&gt;"Yes","Not needed",IF(Q206&lt;&gt;"Yes","Review per policy",IF(Z206&gt;Settings!$B$8,"Escalate review",IF(Z206&gt;Settings!$B$7,"Review due","Not needed"))))</f>
        <v>Not needed</v>
      </c>
      <c r="AB206" s="10"/>
      <c r="AC206" s="10" t="str">
        <f>IF('Quick Entry'!P211="","",'Quick Entry'!P211)</f>
        <v/>
      </c>
      <c r="AD206" s="15" t="str">
        <f>IF(AC206="","",IF(LEFT(AC206,1)*1&gt;=Settings!$B$9,"Sedation review",""))</f>
        <v/>
      </c>
      <c r="AE206" s="10"/>
      <c r="AF206" s="10"/>
      <c r="AG206" s="9"/>
      <c r="AH206" s="10" t="str">
        <f>IF('Quick Entry'!Q211="","",'Quick Entry'!Q211)</f>
        <v/>
      </c>
      <c r="AI206" s="10" t="str">
        <f>IF('Quick Entry'!S211="","",'Quick Entry'!S211)</f>
        <v/>
      </c>
      <c r="AJ206" s="15" t="str">
        <f t="shared" si="19"/>
        <v/>
      </c>
      <c r="AK206" s="10"/>
      <c r="AL206" s="10"/>
      <c r="AM206" s="29" t="str">
        <f>IF('Quick Entry'!T211="","",'Quick Entry'!T211)</f>
        <v/>
      </c>
    </row>
    <row r="207" spans="1:39">
      <c r="A207" s="15" t="str">
        <f t="shared" si="15"/>
        <v/>
      </c>
      <c r="B207" s="10" t="str">
        <f>IF('Quick Entry'!A212="","",'Quick Entry'!A212)</f>
        <v/>
      </c>
      <c r="C207" s="10" t="str">
        <f>IF('Quick Entry'!B212="","",'Quick Entry'!B212)</f>
        <v/>
      </c>
      <c r="D207" s="9" t="str">
        <f>IF('Quick Entry'!C212="","",'Quick Entry'!C212)</f>
        <v/>
      </c>
      <c r="E207" s="10"/>
      <c r="F207" s="10" t="str">
        <f>IF('Quick Entry'!D212="","",'Quick Entry'!D212)</f>
        <v/>
      </c>
      <c r="G207" s="10" t="str">
        <f>IF('Quick Entry'!E212="","",'Quick Entry'!E212)</f>
        <v/>
      </c>
      <c r="H207" s="10" t="str">
        <f>IF('Quick Entry'!F212="","",'Quick Entry'!F212)</f>
        <v/>
      </c>
      <c r="I207" s="10"/>
      <c r="J207" s="10"/>
      <c r="K207" s="10"/>
      <c r="L207" s="10"/>
      <c r="M207" s="10"/>
      <c r="N207" s="15" t="str">
        <f t="shared" si="16"/>
        <v/>
      </c>
      <c r="O207" s="15" t="str">
        <f t="shared" si="17"/>
        <v/>
      </c>
      <c r="P207" s="15" t="str">
        <f>IF(O207="","",IF(O207&gt;=Settings!$B$5,"Moderate/severe","None/low"))</f>
        <v/>
      </c>
      <c r="Q207" s="10" t="str">
        <f>IF('Quick Entry'!G212="","",IF(OR('Quick Entry'!G212="Acute pain episode",'Quick Entry'!G212="Yes"),"Yes","No"))</f>
        <v/>
      </c>
      <c r="R207" s="10" t="str">
        <f>IF('Quick Entry'!H212="","",'Quick Entry'!H212)</f>
        <v/>
      </c>
      <c r="S207" s="10" t="str">
        <f>IF('Quick Entry'!I212="","",'Quick Entry'!I212)</f>
        <v/>
      </c>
      <c r="T207" s="10" t="str">
        <f>IF('Quick Entry'!J212="","",'Quick Entry'!J212)</f>
        <v/>
      </c>
      <c r="U207" s="10" t="str">
        <f>IF('Quick Entry'!K212="","",'Quick Entry'!K212)</f>
        <v/>
      </c>
      <c r="V207" s="10" t="str">
        <f>IF('Quick Entry'!M212="","",'Quick Entry'!M212)</f>
        <v/>
      </c>
      <c r="W207" s="10"/>
      <c r="X207" s="9" t="str">
        <f>IF('Quick Entry'!O212="","",'Quick Entry'!O212)</f>
        <v/>
      </c>
      <c r="Y207" s="9"/>
      <c r="Z207" s="15" t="str">
        <f t="shared" ca="1" si="18"/>
        <v/>
      </c>
      <c r="AA207" s="15" t="str">
        <f>IF(V207&lt;&gt;"Yes","Not needed",IF(Q207&lt;&gt;"Yes","Review per policy",IF(Z207&gt;Settings!$B$8,"Escalate review",IF(Z207&gt;Settings!$B$7,"Review due","Not needed"))))</f>
        <v>Not needed</v>
      </c>
      <c r="AB207" s="10"/>
      <c r="AC207" s="10" t="str">
        <f>IF('Quick Entry'!P212="","",'Quick Entry'!P212)</f>
        <v/>
      </c>
      <c r="AD207" s="15" t="str">
        <f>IF(AC207="","",IF(LEFT(AC207,1)*1&gt;=Settings!$B$9,"Sedation review",""))</f>
        <v/>
      </c>
      <c r="AE207" s="10"/>
      <c r="AF207" s="10"/>
      <c r="AG207" s="9"/>
      <c r="AH207" s="10" t="str">
        <f>IF('Quick Entry'!Q212="","",'Quick Entry'!Q212)</f>
        <v/>
      </c>
      <c r="AI207" s="10" t="str">
        <f>IF('Quick Entry'!S212="","",'Quick Entry'!S212)</f>
        <v/>
      </c>
      <c r="AJ207" s="15" t="str">
        <f t="shared" si="19"/>
        <v/>
      </c>
      <c r="AK207" s="10"/>
      <c r="AL207" s="10"/>
      <c r="AM207" s="29" t="str">
        <f>IF('Quick Entry'!T212="","",'Quick Entry'!T212)</f>
        <v/>
      </c>
    </row>
    <row r="208" spans="1:39">
      <c r="A208" s="15" t="str">
        <f t="shared" si="15"/>
        <v/>
      </c>
      <c r="B208" s="10" t="str">
        <f>IF('Quick Entry'!A213="","",'Quick Entry'!A213)</f>
        <v/>
      </c>
      <c r="C208" s="10" t="str">
        <f>IF('Quick Entry'!B213="","",'Quick Entry'!B213)</f>
        <v/>
      </c>
      <c r="D208" s="9" t="str">
        <f>IF('Quick Entry'!C213="","",'Quick Entry'!C213)</f>
        <v/>
      </c>
      <c r="E208" s="10"/>
      <c r="F208" s="10" t="str">
        <f>IF('Quick Entry'!D213="","",'Quick Entry'!D213)</f>
        <v/>
      </c>
      <c r="G208" s="10" t="str">
        <f>IF('Quick Entry'!E213="","",'Quick Entry'!E213)</f>
        <v/>
      </c>
      <c r="H208" s="10" t="str">
        <f>IF('Quick Entry'!F213="","",'Quick Entry'!F213)</f>
        <v/>
      </c>
      <c r="I208" s="10"/>
      <c r="J208" s="10"/>
      <c r="K208" s="10"/>
      <c r="L208" s="10"/>
      <c r="M208" s="10"/>
      <c r="N208" s="15" t="str">
        <f t="shared" si="16"/>
        <v/>
      </c>
      <c r="O208" s="15" t="str">
        <f t="shared" si="17"/>
        <v/>
      </c>
      <c r="P208" s="15" t="str">
        <f>IF(O208="","",IF(O208&gt;=Settings!$B$5,"Moderate/severe","None/low"))</f>
        <v/>
      </c>
      <c r="Q208" s="10" t="str">
        <f>IF('Quick Entry'!G213="","",IF(OR('Quick Entry'!G213="Acute pain episode",'Quick Entry'!G213="Yes"),"Yes","No"))</f>
        <v/>
      </c>
      <c r="R208" s="10" t="str">
        <f>IF('Quick Entry'!H213="","",'Quick Entry'!H213)</f>
        <v/>
      </c>
      <c r="S208" s="10" t="str">
        <f>IF('Quick Entry'!I213="","",'Quick Entry'!I213)</f>
        <v/>
      </c>
      <c r="T208" s="10" t="str">
        <f>IF('Quick Entry'!J213="","",'Quick Entry'!J213)</f>
        <v/>
      </c>
      <c r="U208" s="10" t="str">
        <f>IF('Quick Entry'!K213="","",'Quick Entry'!K213)</f>
        <v/>
      </c>
      <c r="V208" s="10" t="str">
        <f>IF('Quick Entry'!M213="","",'Quick Entry'!M213)</f>
        <v/>
      </c>
      <c r="W208" s="10"/>
      <c r="X208" s="9" t="str">
        <f>IF('Quick Entry'!O213="","",'Quick Entry'!O213)</f>
        <v/>
      </c>
      <c r="Y208" s="9"/>
      <c r="Z208" s="15" t="str">
        <f t="shared" ca="1" si="18"/>
        <v/>
      </c>
      <c r="AA208" s="15" t="str">
        <f>IF(V208&lt;&gt;"Yes","Not needed",IF(Q208&lt;&gt;"Yes","Review per policy",IF(Z208&gt;Settings!$B$8,"Escalate review",IF(Z208&gt;Settings!$B$7,"Review due","Not needed"))))</f>
        <v>Not needed</v>
      </c>
      <c r="AB208" s="10"/>
      <c r="AC208" s="10" t="str">
        <f>IF('Quick Entry'!P213="","",'Quick Entry'!P213)</f>
        <v/>
      </c>
      <c r="AD208" s="15" t="str">
        <f>IF(AC208="","",IF(LEFT(AC208,1)*1&gt;=Settings!$B$9,"Sedation review",""))</f>
        <v/>
      </c>
      <c r="AE208" s="10"/>
      <c r="AF208" s="10"/>
      <c r="AG208" s="9"/>
      <c r="AH208" s="10" t="str">
        <f>IF('Quick Entry'!Q213="","",'Quick Entry'!Q213)</f>
        <v/>
      </c>
      <c r="AI208" s="10" t="str">
        <f>IF('Quick Entry'!S213="","",'Quick Entry'!S213)</f>
        <v/>
      </c>
      <c r="AJ208" s="15" t="str">
        <f t="shared" si="19"/>
        <v/>
      </c>
      <c r="AK208" s="10"/>
      <c r="AL208" s="10"/>
      <c r="AM208" s="29" t="str">
        <f>IF('Quick Entry'!T213="","",'Quick Entry'!T213)</f>
        <v/>
      </c>
    </row>
    <row r="209" spans="1:39">
      <c r="A209" s="15" t="str">
        <f t="shared" si="15"/>
        <v/>
      </c>
      <c r="B209" s="10" t="str">
        <f>IF('Quick Entry'!A214="","",'Quick Entry'!A214)</f>
        <v/>
      </c>
      <c r="C209" s="10" t="str">
        <f>IF('Quick Entry'!B214="","",'Quick Entry'!B214)</f>
        <v/>
      </c>
      <c r="D209" s="9" t="str">
        <f>IF('Quick Entry'!C214="","",'Quick Entry'!C214)</f>
        <v/>
      </c>
      <c r="E209" s="10"/>
      <c r="F209" s="10" t="str">
        <f>IF('Quick Entry'!D214="","",'Quick Entry'!D214)</f>
        <v/>
      </c>
      <c r="G209" s="10" t="str">
        <f>IF('Quick Entry'!E214="","",'Quick Entry'!E214)</f>
        <v/>
      </c>
      <c r="H209" s="10" t="str">
        <f>IF('Quick Entry'!F214="","",'Quick Entry'!F214)</f>
        <v/>
      </c>
      <c r="I209" s="10"/>
      <c r="J209" s="10"/>
      <c r="K209" s="10"/>
      <c r="L209" s="10"/>
      <c r="M209" s="10"/>
      <c r="N209" s="15" t="str">
        <f t="shared" si="16"/>
        <v/>
      </c>
      <c r="O209" s="15" t="str">
        <f t="shared" si="17"/>
        <v/>
      </c>
      <c r="P209" s="15" t="str">
        <f>IF(O209="","",IF(O209&gt;=Settings!$B$5,"Moderate/severe","None/low"))</f>
        <v/>
      </c>
      <c r="Q209" s="10" t="str">
        <f>IF('Quick Entry'!G214="","",IF(OR('Quick Entry'!G214="Acute pain episode",'Quick Entry'!G214="Yes"),"Yes","No"))</f>
        <v/>
      </c>
      <c r="R209" s="10" t="str">
        <f>IF('Quick Entry'!H214="","",'Quick Entry'!H214)</f>
        <v/>
      </c>
      <c r="S209" s="10" t="str">
        <f>IF('Quick Entry'!I214="","",'Quick Entry'!I214)</f>
        <v/>
      </c>
      <c r="T209" s="10" t="str">
        <f>IF('Quick Entry'!J214="","",'Quick Entry'!J214)</f>
        <v/>
      </c>
      <c r="U209" s="10" t="str">
        <f>IF('Quick Entry'!K214="","",'Quick Entry'!K214)</f>
        <v/>
      </c>
      <c r="V209" s="10" t="str">
        <f>IF('Quick Entry'!M214="","",'Quick Entry'!M214)</f>
        <v/>
      </c>
      <c r="W209" s="10"/>
      <c r="X209" s="9" t="str">
        <f>IF('Quick Entry'!O214="","",'Quick Entry'!O214)</f>
        <v/>
      </c>
      <c r="Y209" s="9"/>
      <c r="Z209" s="15" t="str">
        <f t="shared" ca="1" si="18"/>
        <v/>
      </c>
      <c r="AA209" s="15" t="str">
        <f>IF(V209&lt;&gt;"Yes","Not needed",IF(Q209&lt;&gt;"Yes","Review per policy",IF(Z209&gt;Settings!$B$8,"Escalate review",IF(Z209&gt;Settings!$B$7,"Review due","Not needed"))))</f>
        <v>Not needed</v>
      </c>
      <c r="AB209" s="10"/>
      <c r="AC209" s="10" t="str">
        <f>IF('Quick Entry'!P214="","",'Quick Entry'!P214)</f>
        <v/>
      </c>
      <c r="AD209" s="15" t="str">
        <f>IF(AC209="","",IF(LEFT(AC209,1)*1&gt;=Settings!$B$9,"Sedation review",""))</f>
        <v/>
      </c>
      <c r="AE209" s="10"/>
      <c r="AF209" s="10"/>
      <c r="AG209" s="9"/>
      <c r="AH209" s="10" t="str">
        <f>IF('Quick Entry'!Q214="","",'Quick Entry'!Q214)</f>
        <v/>
      </c>
      <c r="AI209" s="10" t="str">
        <f>IF('Quick Entry'!S214="","",'Quick Entry'!S214)</f>
        <v/>
      </c>
      <c r="AJ209" s="15" t="str">
        <f t="shared" si="19"/>
        <v/>
      </c>
      <c r="AK209" s="10"/>
      <c r="AL209" s="10"/>
      <c r="AM209" s="29" t="str">
        <f>IF('Quick Entry'!T214="","",'Quick Entry'!T214)</f>
        <v/>
      </c>
    </row>
    <row r="210" spans="1:39">
      <c r="A210" s="15" t="str">
        <f t="shared" si="15"/>
        <v/>
      </c>
      <c r="B210" s="10" t="str">
        <f>IF('Quick Entry'!A215="","",'Quick Entry'!A215)</f>
        <v/>
      </c>
      <c r="C210" s="10" t="str">
        <f>IF('Quick Entry'!B215="","",'Quick Entry'!B215)</f>
        <v/>
      </c>
      <c r="D210" s="9" t="str">
        <f>IF('Quick Entry'!C215="","",'Quick Entry'!C215)</f>
        <v/>
      </c>
      <c r="E210" s="10"/>
      <c r="F210" s="10" t="str">
        <f>IF('Quick Entry'!D215="","",'Quick Entry'!D215)</f>
        <v/>
      </c>
      <c r="G210" s="10" t="str">
        <f>IF('Quick Entry'!E215="","",'Quick Entry'!E215)</f>
        <v/>
      </c>
      <c r="H210" s="10" t="str">
        <f>IF('Quick Entry'!F215="","",'Quick Entry'!F215)</f>
        <v/>
      </c>
      <c r="I210" s="10"/>
      <c r="J210" s="10"/>
      <c r="K210" s="10"/>
      <c r="L210" s="10"/>
      <c r="M210" s="10"/>
      <c r="N210" s="15" t="str">
        <f t="shared" si="16"/>
        <v/>
      </c>
      <c r="O210" s="15" t="str">
        <f t="shared" si="17"/>
        <v/>
      </c>
      <c r="P210" s="15" t="str">
        <f>IF(O210="","",IF(O210&gt;=Settings!$B$5,"Moderate/severe","None/low"))</f>
        <v/>
      </c>
      <c r="Q210" s="10" t="str">
        <f>IF('Quick Entry'!G215="","",IF(OR('Quick Entry'!G215="Acute pain episode",'Quick Entry'!G215="Yes"),"Yes","No"))</f>
        <v/>
      </c>
      <c r="R210" s="10" t="str">
        <f>IF('Quick Entry'!H215="","",'Quick Entry'!H215)</f>
        <v/>
      </c>
      <c r="S210" s="10" t="str">
        <f>IF('Quick Entry'!I215="","",'Quick Entry'!I215)</f>
        <v/>
      </c>
      <c r="T210" s="10" t="str">
        <f>IF('Quick Entry'!J215="","",'Quick Entry'!J215)</f>
        <v/>
      </c>
      <c r="U210" s="10" t="str">
        <f>IF('Quick Entry'!K215="","",'Quick Entry'!K215)</f>
        <v/>
      </c>
      <c r="V210" s="10" t="str">
        <f>IF('Quick Entry'!M215="","",'Quick Entry'!M215)</f>
        <v/>
      </c>
      <c r="W210" s="10"/>
      <c r="X210" s="9" t="str">
        <f>IF('Quick Entry'!O215="","",'Quick Entry'!O215)</f>
        <v/>
      </c>
      <c r="Y210" s="9"/>
      <c r="Z210" s="15" t="str">
        <f t="shared" ca="1" si="18"/>
        <v/>
      </c>
      <c r="AA210" s="15" t="str">
        <f>IF(V210&lt;&gt;"Yes","Not needed",IF(Q210&lt;&gt;"Yes","Review per policy",IF(Z210&gt;Settings!$B$8,"Escalate review",IF(Z210&gt;Settings!$B$7,"Review due","Not needed"))))</f>
        <v>Not needed</v>
      </c>
      <c r="AB210" s="10"/>
      <c r="AC210" s="10" t="str">
        <f>IF('Quick Entry'!P215="","",'Quick Entry'!P215)</f>
        <v/>
      </c>
      <c r="AD210" s="15" t="str">
        <f>IF(AC210="","",IF(LEFT(AC210,1)*1&gt;=Settings!$B$9,"Sedation review",""))</f>
        <v/>
      </c>
      <c r="AE210" s="10"/>
      <c r="AF210" s="10"/>
      <c r="AG210" s="9"/>
      <c r="AH210" s="10" t="str">
        <f>IF('Quick Entry'!Q215="","",'Quick Entry'!Q215)</f>
        <v/>
      </c>
      <c r="AI210" s="10" t="str">
        <f>IF('Quick Entry'!S215="","",'Quick Entry'!S215)</f>
        <v/>
      </c>
      <c r="AJ210" s="15" t="str">
        <f t="shared" si="19"/>
        <v/>
      </c>
      <c r="AK210" s="10"/>
      <c r="AL210" s="10"/>
      <c r="AM210" s="29" t="str">
        <f>IF('Quick Entry'!T215="","",'Quick Entry'!T215)</f>
        <v/>
      </c>
    </row>
    <row r="211" spans="1:39">
      <c r="A211" s="15" t="str">
        <f t="shared" si="15"/>
        <v/>
      </c>
      <c r="B211" s="10" t="str">
        <f>IF('Quick Entry'!A216="","",'Quick Entry'!A216)</f>
        <v/>
      </c>
      <c r="C211" s="10" t="str">
        <f>IF('Quick Entry'!B216="","",'Quick Entry'!B216)</f>
        <v/>
      </c>
      <c r="D211" s="9" t="str">
        <f>IF('Quick Entry'!C216="","",'Quick Entry'!C216)</f>
        <v/>
      </c>
      <c r="E211" s="10"/>
      <c r="F211" s="10" t="str">
        <f>IF('Quick Entry'!D216="","",'Quick Entry'!D216)</f>
        <v/>
      </c>
      <c r="G211" s="10" t="str">
        <f>IF('Quick Entry'!E216="","",'Quick Entry'!E216)</f>
        <v/>
      </c>
      <c r="H211" s="10" t="str">
        <f>IF('Quick Entry'!F216="","",'Quick Entry'!F216)</f>
        <v/>
      </c>
      <c r="I211" s="10"/>
      <c r="J211" s="10"/>
      <c r="K211" s="10"/>
      <c r="L211" s="10"/>
      <c r="M211" s="10"/>
      <c r="N211" s="15" t="str">
        <f t="shared" si="16"/>
        <v/>
      </c>
      <c r="O211" s="15" t="str">
        <f t="shared" si="17"/>
        <v/>
      </c>
      <c r="P211" s="15" t="str">
        <f>IF(O211="","",IF(O211&gt;=Settings!$B$5,"Moderate/severe","None/low"))</f>
        <v/>
      </c>
      <c r="Q211" s="10" t="str">
        <f>IF('Quick Entry'!G216="","",IF(OR('Quick Entry'!G216="Acute pain episode",'Quick Entry'!G216="Yes"),"Yes","No"))</f>
        <v/>
      </c>
      <c r="R211" s="10" t="str">
        <f>IF('Quick Entry'!H216="","",'Quick Entry'!H216)</f>
        <v/>
      </c>
      <c r="S211" s="10" t="str">
        <f>IF('Quick Entry'!I216="","",'Quick Entry'!I216)</f>
        <v/>
      </c>
      <c r="T211" s="10" t="str">
        <f>IF('Quick Entry'!J216="","",'Quick Entry'!J216)</f>
        <v/>
      </c>
      <c r="U211" s="10" t="str">
        <f>IF('Quick Entry'!K216="","",'Quick Entry'!K216)</f>
        <v/>
      </c>
      <c r="V211" s="10" t="str">
        <f>IF('Quick Entry'!M216="","",'Quick Entry'!M216)</f>
        <v/>
      </c>
      <c r="W211" s="10"/>
      <c r="X211" s="9" t="str">
        <f>IF('Quick Entry'!O216="","",'Quick Entry'!O216)</f>
        <v/>
      </c>
      <c r="Y211" s="9"/>
      <c r="Z211" s="15" t="str">
        <f t="shared" ca="1" si="18"/>
        <v/>
      </c>
      <c r="AA211" s="15" t="str">
        <f>IF(V211&lt;&gt;"Yes","Not needed",IF(Q211&lt;&gt;"Yes","Review per policy",IF(Z211&gt;Settings!$B$8,"Escalate review",IF(Z211&gt;Settings!$B$7,"Review due","Not needed"))))</f>
        <v>Not needed</v>
      </c>
      <c r="AB211" s="10"/>
      <c r="AC211" s="10" t="str">
        <f>IF('Quick Entry'!P216="","",'Quick Entry'!P216)</f>
        <v/>
      </c>
      <c r="AD211" s="15" t="str">
        <f>IF(AC211="","",IF(LEFT(AC211,1)*1&gt;=Settings!$B$9,"Sedation review",""))</f>
        <v/>
      </c>
      <c r="AE211" s="10"/>
      <c r="AF211" s="10"/>
      <c r="AG211" s="9"/>
      <c r="AH211" s="10" t="str">
        <f>IF('Quick Entry'!Q216="","",'Quick Entry'!Q216)</f>
        <v/>
      </c>
      <c r="AI211" s="10" t="str">
        <f>IF('Quick Entry'!S216="","",'Quick Entry'!S216)</f>
        <v/>
      </c>
      <c r="AJ211" s="15" t="str">
        <f t="shared" si="19"/>
        <v/>
      </c>
      <c r="AK211" s="10"/>
      <c r="AL211" s="10"/>
      <c r="AM211" s="29" t="str">
        <f>IF('Quick Entry'!T216="","",'Quick Entry'!T216)</f>
        <v/>
      </c>
    </row>
    <row r="212" spans="1:39">
      <c r="A212" s="15" t="str">
        <f t="shared" si="15"/>
        <v/>
      </c>
      <c r="B212" s="10" t="str">
        <f>IF('Quick Entry'!A217="","",'Quick Entry'!A217)</f>
        <v/>
      </c>
      <c r="C212" s="10" t="str">
        <f>IF('Quick Entry'!B217="","",'Quick Entry'!B217)</f>
        <v/>
      </c>
      <c r="D212" s="9" t="str">
        <f>IF('Quick Entry'!C217="","",'Quick Entry'!C217)</f>
        <v/>
      </c>
      <c r="E212" s="10"/>
      <c r="F212" s="10" t="str">
        <f>IF('Quick Entry'!D217="","",'Quick Entry'!D217)</f>
        <v/>
      </c>
      <c r="G212" s="10" t="str">
        <f>IF('Quick Entry'!E217="","",'Quick Entry'!E217)</f>
        <v/>
      </c>
      <c r="H212" s="10" t="str">
        <f>IF('Quick Entry'!F217="","",'Quick Entry'!F217)</f>
        <v/>
      </c>
      <c r="I212" s="10"/>
      <c r="J212" s="10"/>
      <c r="K212" s="10"/>
      <c r="L212" s="10"/>
      <c r="M212" s="10"/>
      <c r="N212" s="15" t="str">
        <f t="shared" si="16"/>
        <v/>
      </c>
      <c r="O212" s="15" t="str">
        <f t="shared" si="17"/>
        <v/>
      </c>
      <c r="P212" s="15" t="str">
        <f>IF(O212="","",IF(O212&gt;=Settings!$B$5,"Moderate/severe","None/low"))</f>
        <v/>
      </c>
      <c r="Q212" s="10" t="str">
        <f>IF('Quick Entry'!G217="","",IF(OR('Quick Entry'!G217="Acute pain episode",'Quick Entry'!G217="Yes"),"Yes","No"))</f>
        <v/>
      </c>
      <c r="R212" s="10" t="str">
        <f>IF('Quick Entry'!H217="","",'Quick Entry'!H217)</f>
        <v/>
      </c>
      <c r="S212" s="10" t="str">
        <f>IF('Quick Entry'!I217="","",'Quick Entry'!I217)</f>
        <v/>
      </c>
      <c r="T212" s="10" t="str">
        <f>IF('Quick Entry'!J217="","",'Quick Entry'!J217)</f>
        <v/>
      </c>
      <c r="U212" s="10" t="str">
        <f>IF('Quick Entry'!K217="","",'Quick Entry'!K217)</f>
        <v/>
      </c>
      <c r="V212" s="10" t="str">
        <f>IF('Quick Entry'!M217="","",'Quick Entry'!M217)</f>
        <v/>
      </c>
      <c r="W212" s="10"/>
      <c r="X212" s="9" t="str">
        <f>IF('Quick Entry'!O217="","",'Quick Entry'!O217)</f>
        <v/>
      </c>
      <c r="Y212" s="9"/>
      <c r="Z212" s="15" t="str">
        <f t="shared" ca="1" si="18"/>
        <v/>
      </c>
      <c r="AA212" s="15" t="str">
        <f>IF(V212&lt;&gt;"Yes","Not needed",IF(Q212&lt;&gt;"Yes","Review per policy",IF(Z212&gt;Settings!$B$8,"Escalate review",IF(Z212&gt;Settings!$B$7,"Review due","Not needed"))))</f>
        <v>Not needed</v>
      </c>
      <c r="AB212" s="10"/>
      <c r="AC212" s="10" t="str">
        <f>IF('Quick Entry'!P217="","",'Quick Entry'!P217)</f>
        <v/>
      </c>
      <c r="AD212" s="15" t="str">
        <f>IF(AC212="","",IF(LEFT(AC212,1)*1&gt;=Settings!$B$9,"Sedation review",""))</f>
        <v/>
      </c>
      <c r="AE212" s="10"/>
      <c r="AF212" s="10"/>
      <c r="AG212" s="9"/>
      <c r="AH212" s="10" t="str">
        <f>IF('Quick Entry'!Q217="","",'Quick Entry'!Q217)</f>
        <v/>
      </c>
      <c r="AI212" s="10" t="str">
        <f>IF('Quick Entry'!S217="","",'Quick Entry'!S217)</f>
        <v/>
      </c>
      <c r="AJ212" s="15" t="str">
        <f t="shared" si="19"/>
        <v/>
      </c>
      <c r="AK212" s="10"/>
      <c r="AL212" s="10"/>
      <c r="AM212" s="29" t="str">
        <f>IF('Quick Entry'!T217="","",'Quick Entry'!T217)</f>
        <v/>
      </c>
    </row>
    <row r="213" spans="1:39">
      <c r="A213" s="15" t="str">
        <f t="shared" si="15"/>
        <v/>
      </c>
      <c r="B213" s="10" t="str">
        <f>IF('Quick Entry'!A218="","",'Quick Entry'!A218)</f>
        <v/>
      </c>
      <c r="C213" s="10" t="str">
        <f>IF('Quick Entry'!B218="","",'Quick Entry'!B218)</f>
        <v/>
      </c>
      <c r="D213" s="9" t="str">
        <f>IF('Quick Entry'!C218="","",'Quick Entry'!C218)</f>
        <v/>
      </c>
      <c r="E213" s="10"/>
      <c r="F213" s="10" t="str">
        <f>IF('Quick Entry'!D218="","",'Quick Entry'!D218)</f>
        <v/>
      </c>
      <c r="G213" s="10" t="str">
        <f>IF('Quick Entry'!E218="","",'Quick Entry'!E218)</f>
        <v/>
      </c>
      <c r="H213" s="10" t="str">
        <f>IF('Quick Entry'!F218="","",'Quick Entry'!F218)</f>
        <v/>
      </c>
      <c r="I213" s="10"/>
      <c r="J213" s="10"/>
      <c r="K213" s="10"/>
      <c r="L213" s="10"/>
      <c r="M213" s="10"/>
      <c r="N213" s="15" t="str">
        <f t="shared" si="16"/>
        <v/>
      </c>
      <c r="O213" s="15" t="str">
        <f t="shared" si="17"/>
        <v/>
      </c>
      <c r="P213" s="15" t="str">
        <f>IF(O213="","",IF(O213&gt;=Settings!$B$5,"Moderate/severe","None/low"))</f>
        <v/>
      </c>
      <c r="Q213" s="10" t="str">
        <f>IF('Quick Entry'!G218="","",IF(OR('Quick Entry'!G218="Acute pain episode",'Quick Entry'!G218="Yes"),"Yes","No"))</f>
        <v/>
      </c>
      <c r="R213" s="10" t="str">
        <f>IF('Quick Entry'!H218="","",'Quick Entry'!H218)</f>
        <v/>
      </c>
      <c r="S213" s="10" t="str">
        <f>IF('Quick Entry'!I218="","",'Quick Entry'!I218)</f>
        <v/>
      </c>
      <c r="T213" s="10" t="str">
        <f>IF('Quick Entry'!J218="","",'Quick Entry'!J218)</f>
        <v/>
      </c>
      <c r="U213" s="10" t="str">
        <f>IF('Quick Entry'!K218="","",'Quick Entry'!K218)</f>
        <v/>
      </c>
      <c r="V213" s="10" t="str">
        <f>IF('Quick Entry'!M218="","",'Quick Entry'!M218)</f>
        <v/>
      </c>
      <c r="W213" s="10"/>
      <c r="X213" s="9" t="str">
        <f>IF('Quick Entry'!O218="","",'Quick Entry'!O218)</f>
        <v/>
      </c>
      <c r="Y213" s="9"/>
      <c r="Z213" s="15" t="str">
        <f t="shared" ca="1" si="18"/>
        <v/>
      </c>
      <c r="AA213" s="15" t="str">
        <f>IF(V213&lt;&gt;"Yes","Not needed",IF(Q213&lt;&gt;"Yes","Review per policy",IF(Z213&gt;Settings!$B$8,"Escalate review",IF(Z213&gt;Settings!$B$7,"Review due","Not needed"))))</f>
        <v>Not needed</v>
      </c>
      <c r="AB213" s="10"/>
      <c r="AC213" s="10" t="str">
        <f>IF('Quick Entry'!P218="","",'Quick Entry'!P218)</f>
        <v/>
      </c>
      <c r="AD213" s="15" t="str">
        <f>IF(AC213="","",IF(LEFT(AC213,1)*1&gt;=Settings!$B$9,"Sedation review",""))</f>
        <v/>
      </c>
      <c r="AE213" s="10"/>
      <c r="AF213" s="10"/>
      <c r="AG213" s="9"/>
      <c r="AH213" s="10" t="str">
        <f>IF('Quick Entry'!Q218="","",'Quick Entry'!Q218)</f>
        <v/>
      </c>
      <c r="AI213" s="10" t="str">
        <f>IF('Quick Entry'!S218="","",'Quick Entry'!S218)</f>
        <v/>
      </c>
      <c r="AJ213" s="15" t="str">
        <f t="shared" si="19"/>
        <v/>
      </c>
      <c r="AK213" s="10"/>
      <c r="AL213" s="10"/>
      <c r="AM213" s="29" t="str">
        <f>IF('Quick Entry'!T218="","",'Quick Entry'!T218)</f>
        <v/>
      </c>
    </row>
    <row r="214" spans="1:39">
      <c r="A214" s="15" t="str">
        <f t="shared" si="15"/>
        <v/>
      </c>
      <c r="B214" s="10" t="str">
        <f>IF('Quick Entry'!A219="","",'Quick Entry'!A219)</f>
        <v/>
      </c>
      <c r="C214" s="10" t="str">
        <f>IF('Quick Entry'!B219="","",'Quick Entry'!B219)</f>
        <v/>
      </c>
      <c r="D214" s="9" t="str">
        <f>IF('Quick Entry'!C219="","",'Quick Entry'!C219)</f>
        <v/>
      </c>
      <c r="E214" s="10"/>
      <c r="F214" s="10" t="str">
        <f>IF('Quick Entry'!D219="","",'Quick Entry'!D219)</f>
        <v/>
      </c>
      <c r="G214" s="10" t="str">
        <f>IF('Quick Entry'!E219="","",'Quick Entry'!E219)</f>
        <v/>
      </c>
      <c r="H214" s="10" t="str">
        <f>IF('Quick Entry'!F219="","",'Quick Entry'!F219)</f>
        <v/>
      </c>
      <c r="I214" s="10"/>
      <c r="J214" s="10"/>
      <c r="K214" s="10"/>
      <c r="L214" s="10"/>
      <c r="M214" s="10"/>
      <c r="N214" s="15" t="str">
        <f t="shared" si="16"/>
        <v/>
      </c>
      <c r="O214" s="15" t="str">
        <f t="shared" si="17"/>
        <v/>
      </c>
      <c r="P214" s="15" t="str">
        <f>IF(O214="","",IF(O214&gt;=Settings!$B$5,"Moderate/severe","None/low"))</f>
        <v/>
      </c>
      <c r="Q214" s="10" t="str">
        <f>IF('Quick Entry'!G219="","",IF(OR('Quick Entry'!G219="Acute pain episode",'Quick Entry'!G219="Yes"),"Yes","No"))</f>
        <v/>
      </c>
      <c r="R214" s="10" t="str">
        <f>IF('Quick Entry'!H219="","",'Quick Entry'!H219)</f>
        <v/>
      </c>
      <c r="S214" s="10" t="str">
        <f>IF('Quick Entry'!I219="","",'Quick Entry'!I219)</f>
        <v/>
      </c>
      <c r="T214" s="10" t="str">
        <f>IF('Quick Entry'!J219="","",'Quick Entry'!J219)</f>
        <v/>
      </c>
      <c r="U214" s="10" t="str">
        <f>IF('Quick Entry'!K219="","",'Quick Entry'!K219)</f>
        <v/>
      </c>
      <c r="V214" s="10" t="str">
        <f>IF('Quick Entry'!M219="","",'Quick Entry'!M219)</f>
        <v/>
      </c>
      <c r="W214" s="10"/>
      <c r="X214" s="9" t="str">
        <f>IF('Quick Entry'!O219="","",'Quick Entry'!O219)</f>
        <v/>
      </c>
      <c r="Y214" s="9"/>
      <c r="Z214" s="15" t="str">
        <f t="shared" ca="1" si="18"/>
        <v/>
      </c>
      <c r="AA214" s="15" t="str">
        <f>IF(V214&lt;&gt;"Yes","Not needed",IF(Q214&lt;&gt;"Yes","Review per policy",IF(Z214&gt;Settings!$B$8,"Escalate review",IF(Z214&gt;Settings!$B$7,"Review due","Not needed"))))</f>
        <v>Not needed</v>
      </c>
      <c r="AB214" s="10"/>
      <c r="AC214" s="10" t="str">
        <f>IF('Quick Entry'!P219="","",'Quick Entry'!P219)</f>
        <v/>
      </c>
      <c r="AD214" s="15" t="str">
        <f>IF(AC214="","",IF(LEFT(AC214,1)*1&gt;=Settings!$B$9,"Sedation review",""))</f>
        <v/>
      </c>
      <c r="AE214" s="10"/>
      <c r="AF214" s="10"/>
      <c r="AG214" s="9"/>
      <c r="AH214" s="10" t="str">
        <f>IF('Quick Entry'!Q219="","",'Quick Entry'!Q219)</f>
        <v/>
      </c>
      <c r="AI214" s="10" t="str">
        <f>IF('Quick Entry'!S219="","",'Quick Entry'!S219)</f>
        <v/>
      </c>
      <c r="AJ214" s="15" t="str">
        <f t="shared" si="19"/>
        <v/>
      </c>
      <c r="AK214" s="10"/>
      <c r="AL214" s="10"/>
      <c r="AM214" s="29" t="str">
        <f>IF('Quick Entry'!T219="","",'Quick Entry'!T219)</f>
        <v/>
      </c>
    </row>
    <row r="215" spans="1:39">
      <c r="A215" s="15" t="str">
        <f t="shared" si="15"/>
        <v/>
      </c>
      <c r="B215" s="10" t="str">
        <f>IF('Quick Entry'!A220="","",'Quick Entry'!A220)</f>
        <v/>
      </c>
      <c r="C215" s="10" t="str">
        <f>IF('Quick Entry'!B220="","",'Quick Entry'!B220)</f>
        <v/>
      </c>
      <c r="D215" s="9" t="str">
        <f>IF('Quick Entry'!C220="","",'Quick Entry'!C220)</f>
        <v/>
      </c>
      <c r="E215" s="10"/>
      <c r="F215" s="10" t="str">
        <f>IF('Quick Entry'!D220="","",'Quick Entry'!D220)</f>
        <v/>
      </c>
      <c r="G215" s="10" t="str">
        <f>IF('Quick Entry'!E220="","",'Quick Entry'!E220)</f>
        <v/>
      </c>
      <c r="H215" s="10" t="str">
        <f>IF('Quick Entry'!F220="","",'Quick Entry'!F220)</f>
        <v/>
      </c>
      <c r="I215" s="10"/>
      <c r="J215" s="10"/>
      <c r="K215" s="10"/>
      <c r="L215" s="10"/>
      <c r="M215" s="10"/>
      <c r="N215" s="15" t="str">
        <f t="shared" si="16"/>
        <v/>
      </c>
      <c r="O215" s="15" t="str">
        <f t="shared" si="17"/>
        <v/>
      </c>
      <c r="P215" s="15" t="str">
        <f>IF(O215="","",IF(O215&gt;=Settings!$B$5,"Moderate/severe","None/low"))</f>
        <v/>
      </c>
      <c r="Q215" s="10" t="str">
        <f>IF('Quick Entry'!G220="","",IF(OR('Quick Entry'!G220="Acute pain episode",'Quick Entry'!G220="Yes"),"Yes","No"))</f>
        <v/>
      </c>
      <c r="R215" s="10" t="str">
        <f>IF('Quick Entry'!H220="","",'Quick Entry'!H220)</f>
        <v/>
      </c>
      <c r="S215" s="10" t="str">
        <f>IF('Quick Entry'!I220="","",'Quick Entry'!I220)</f>
        <v/>
      </c>
      <c r="T215" s="10" t="str">
        <f>IF('Quick Entry'!J220="","",'Quick Entry'!J220)</f>
        <v/>
      </c>
      <c r="U215" s="10" t="str">
        <f>IF('Quick Entry'!K220="","",'Quick Entry'!K220)</f>
        <v/>
      </c>
      <c r="V215" s="10" t="str">
        <f>IF('Quick Entry'!M220="","",'Quick Entry'!M220)</f>
        <v/>
      </c>
      <c r="W215" s="10"/>
      <c r="X215" s="9" t="str">
        <f>IF('Quick Entry'!O220="","",'Quick Entry'!O220)</f>
        <v/>
      </c>
      <c r="Y215" s="9"/>
      <c r="Z215" s="15" t="str">
        <f t="shared" ca="1" si="18"/>
        <v/>
      </c>
      <c r="AA215" s="15" t="str">
        <f>IF(V215&lt;&gt;"Yes","Not needed",IF(Q215&lt;&gt;"Yes","Review per policy",IF(Z215&gt;Settings!$B$8,"Escalate review",IF(Z215&gt;Settings!$B$7,"Review due","Not needed"))))</f>
        <v>Not needed</v>
      </c>
      <c r="AB215" s="10"/>
      <c r="AC215" s="10" t="str">
        <f>IF('Quick Entry'!P220="","",'Quick Entry'!P220)</f>
        <v/>
      </c>
      <c r="AD215" s="15" t="str">
        <f>IF(AC215="","",IF(LEFT(AC215,1)*1&gt;=Settings!$B$9,"Sedation review",""))</f>
        <v/>
      </c>
      <c r="AE215" s="10"/>
      <c r="AF215" s="10"/>
      <c r="AG215" s="9"/>
      <c r="AH215" s="10" t="str">
        <f>IF('Quick Entry'!Q220="","",'Quick Entry'!Q220)</f>
        <v/>
      </c>
      <c r="AI215" s="10" t="str">
        <f>IF('Quick Entry'!S220="","",'Quick Entry'!S220)</f>
        <v/>
      </c>
      <c r="AJ215" s="15" t="str">
        <f t="shared" si="19"/>
        <v/>
      </c>
      <c r="AK215" s="10"/>
      <c r="AL215" s="10"/>
      <c r="AM215" s="29" t="str">
        <f>IF('Quick Entry'!T220="","",'Quick Entry'!T220)</f>
        <v/>
      </c>
    </row>
    <row r="216" spans="1:39">
      <c r="A216" s="15" t="str">
        <f t="shared" si="15"/>
        <v/>
      </c>
      <c r="B216" s="10" t="str">
        <f>IF('Quick Entry'!A221="","",'Quick Entry'!A221)</f>
        <v/>
      </c>
      <c r="C216" s="10" t="str">
        <f>IF('Quick Entry'!B221="","",'Quick Entry'!B221)</f>
        <v/>
      </c>
      <c r="D216" s="9" t="str">
        <f>IF('Quick Entry'!C221="","",'Quick Entry'!C221)</f>
        <v/>
      </c>
      <c r="E216" s="10"/>
      <c r="F216" s="10" t="str">
        <f>IF('Quick Entry'!D221="","",'Quick Entry'!D221)</f>
        <v/>
      </c>
      <c r="G216" s="10" t="str">
        <f>IF('Quick Entry'!E221="","",'Quick Entry'!E221)</f>
        <v/>
      </c>
      <c r="H216" s="10" t="str">
        <f>IF('Quick Entry'!F221="","",'Quick Entry'!F221)</f>
        <v/>
      </c>
      <c r="I216" s="10"/>
      <c r="J216" s="10"/>
      <c r="K216" s="10"/>
      <c r="L216" s="10"/>
      <c r="M216" s="10"/>
      <c r="N216" s="15" t="str">
        <f t="shared" si="16"/>
        <v/>
      </c>
      <c r="O216" s="15" t="str">
        <f t="shared" si="17"/>
        <v/>
      </c>
      <c r="P216" s="15" t="str">
        <f>IF(O216="","",IF(O216&gt;=Settings!$B$5,"Moderate/severe","None/low"))</f>
        <v/>
      </c>
      <c r="Q216" s="10" t="str">
        <f>IF('Quick Entry'!G221="","",IF(OR('Quick Entry'!G221="Acute pain episode",'Quick Entry'!G221="Yes"),"Yes","No"))</f>
        <v/>
      </c>
      <c r="R216" s="10" t="str">
        <f>IF('Quick Entry'!H221="","",'Quick Entry'!H221)</f>
        <v/>
      </c>
      <c r="S216" s="10" t="str">
        <f>IF('Quick Entry'!I221="","",'Quick Entry'!I221)</f>
        <v/>
      </c>
      <c r="T216" s="10" t="str">
        <f>IF('Quick Entry'!J221="","",'Quick Entry'!J221)</f>
        <v/>
      </c>
      <c r="U216" s="10" t="str">
        <f>IF('Quick Entry'!K221="","",'Quick Entry'!K221)</f>
        <v/>
      </c>
      <c r="V216" s="10" t="str">
        <f>IF('Quick Entry'!M221="","",'Quick Entry'!M221)</f>
        <v/>
      </c>
      <c r="W216" s="10"/>
      <c r="X216" s="9" t="str">
        <f>IF('Quick Entry'!O221="","",'Quick Entry'!O221)</f>
        <v/>
      </c>
      <c r="Y216" s="9"/>
      <c r="Z216" s="15" t="str">
        <f t="shared" ca="1" si="18"/>
        <v/>
      </c>
      <c r="AA216" s="15" t="str">
        <f>IF(V216&lt;&gt;"Yes","Not needed",IF(Q216&lt;&gt;"Yes","Review per policy",IF(Z216&gt;Settings!$B$8,"Escalate review",IF(Z216&gt;Settings!$B$7,"Review due","Not needed"))))</f>
        <v>Not needed</v>
      </c>
      <c r="AB216" s="10"/>
      <c r="AC216" s="10" t="str">
        <f>IF('Quick Entry'!P221="","",'Quick Entry'!P221)</f>
        <v/>
      </c>
      <c r="AD216" s="15" t="str">
        <f>IF(AC216="","",IF(LEFT(AC216,1)*1&gt;=Settings!$B$9,"Sedation review",""))</f>
        <v/>
      </c>
      <c r="AE216" s="10"/>
      <c r="AF216" s="10"/>
      <c r="AG216" s="9"/>
      <c r="AH216" s="10" t="str">
        <f>IF('Quick Entry'!Q221="","",'Quick Entry'!Q221)</f>
        <v/>
      </c>
      <c r="AI216" s="10" t="str">
        <f>IF('Quick Entry'!S221="","",'Quick Entry'!S221)</f>
        <v/>
      </c>
      <c r="AJ216" s="15" t="str">
        <f t="shared" si="19"/>
        <v/>
      </c>
      <c r="AK216" s="10"/>
      <c r="AL216" s="10"/>
      <c r="AM216" s="29" t="str">
        <f>IF('Quick Entry'!T221="","",'Quick Entry'!T221)</f>
        <v/>
      </c>
    </row>
    <row r="217" spans="1:39">
      <c r="A217" s="15" t="str">
        <f t="shared" si="15"/>
        <v/>
      </c>
      <c r="B217" s="10" t="str">
        <f>IF('Quick Entry'!A222="","",'Quick Entry'!A222)</f>
        <v/>
      </c>
      <c r="C217" s="10" t="str">
        <f>IF('Quick Entry'!B222="","",'Quick Entry'!B222)</f>
        <v/>
      </c>
      <c r="D217" s="9" t="str">
        <f>IF('Quick Entry'!C222="","",'Quick Entry'!C222)</f>
        <v/>
      </c>
      <c r="E217" s="10"/>
      <c r="F217" s="10" t="str">
        <f>IF('Quick Entry'!D222="","",'Quick Entry'!D222)</f>
        <v/>
      </c>
      <c r="G217" s="10" t="str">
        <f>IF('Quick Entry'!E222="","",'Quick Entry'!E222)</f>
        <v/>
      </c>
      <c r="H217" s="10" t="str">
        <f>IF('Quick Entry'!F222="","",'Quick Entry'!F222)</f>
        <v/>
      </c>
      <c r="I217" s="10"/>
      <c r="J217" s="10"/>
      <c r="K217" s="10"/>
      <c r="L217" s="10"/>
      <c r="M217" s="10"/>
      <c r="N217" s="15" t="str">
        <f t="shared" si="16"/>
        <v/>
      </c>
      <c r="O217" s="15" t="str">
        <f t="shared" si="17"/>
        <v/>
      </c>
      <c r="P217" s="15" t="str">
        <f>IF(O217="","",IF(O217&gt;=Settings!$B$5,"Moderate/severe","None/low"))</f>
        <v/>
      </c>
      <c r="Q217" s="10" t="str">
        <f>IF('Quick Entry'!G222="","",IF(OR('Quick Entry'!G222="Acute pain episode",'Quick Entry'!G222="Yes"),"Yes","No"))</f>
        <v/>
      </c>
      <c r="R217" s="10" t="str">
        <f>IF('Quick Entry'!H222="","",'Quick Entry'!H222)</f>
        <v/>
      </c>
      <c r="S217" s="10" t="str">
        <f>IF('Quick Entry'!I222="","",'Quick Entry'!I222)</f>
        <v/>
      </c>
      <c r="T217" s="10" t="str">
        <f>IF('Quick Entry'!J222="","",'Quick Entry'!J222)</f>
        <v/>
      </c>
      <c r="U217" s="10" t="str">
        <f>IF('Quick Entry'!K222="","",'Quick Entry'!K222)</f>
        <v/>
      </c>
      <c r="V217" s="10" t="str">
        <f>IF('Quick Entry'!M222="","",'Quick Entry'!M222)</f>
        <v/>
      </c>
      <c r="W217" s="10"/>
      <c r="X217" s="9" t="str">
        <f>IF('Quick Entry'!O222="","",'Quick Entry'!O222)</f>
        <v/>
      </c>
      <c r="Y217" s="9"/>
      <c r="Z217" s="15" t="str">
        <f t="shared" ca="1" si="18"/>
        <v/>
      </c>
      <c r="AA217" s="15" t="str">
        <f>IF(V217&lt;&gt;"Yes","Not needed",IF(Q217&lt;&gt;"Yes","Review per policy",IF(Z217&gt;Settings!$B$8,"Escalate review",IF(Z217&gt;Settings!$B$7,"Review due","Not needed"))))</f>
        <v>Not needed</v>
      </c>
      <c r="AB217" s="10"/>
      <c r="AC217" s="10" t="str">
        <f>IF('Quick Entry'!P222="","",'Quick Entry'!P222)</f>
        <v/>
      </c>
      <c r="AD217" s="15" t="str">
        <f>IF(AC217="","",IF(LEFT(AC217,1)*1&gt;=Settings!$B$9,"Sedation review",""))</f>
        <v/>
      </c>
      <c r="AE217" s="10"/>
      <c r="AF217" s="10"/>
      <c r="AG217" s="9"/>
      <c r="AH217" s="10" t="str">
        <f>IF('Quick Entry'!Q222="","",'Quick Entry'!Q222)</f>
        <v/>
      </c>
      <c r="AI217" s="10" t="str">
        <f>IF('Quick Entry'!S222="","",'Quick Entry'!S222)</f>
        <v/>
      </c>
      <c r="AJ217" s="15" t="str">
        <f t="shared" si="19"/>
        <v/>
      </c>
      <c r="AK217" s="10"/>
      <c r="AL217" s="10"/>
      <c r="AM217" s="29" t="str">
        <f>IF('Quick Entry'!T222="","",'Quick Entry'!T222)</f>
        <v/>
      </c>
    </row>
    <row r="218" spans="1:39">
      <c r="A218" s="15" t="str">
        <f t="shared" si="15"/>
        <v/>
      </c>
      <c r="B218" s="10" t="str">
        <f>IF('Quick Entry'!A223="","",'Quick Entry'!A223)</f>
        <v/>
      </c>
      <c r="C218" s="10" t="str">
        <f>IF('Quick Entry'!B223="","",'Quick Entry'!B223)</f>
        <v/>
      </c>
      <c r="D218" s="9" t="str">
        <f>IF('Quick Entry'!C223="","",'Quick Entry'!C223)</f>
        <v/>
      </c>
      <c r="E218" s="10"/>
      <c r="F218" s="10" t="str">
        <f>IF('Quick Entry'!D223="","",'Quick Entry'!D223)</f>
        <v/>
      </c>
      <c r="G218" s="10" t="str">
        <f>IF('Quick Entry'!E223="","",'Quick Entry'!E223)</f>
        <v/>
      </c>
      <c r="H218" s="10" t="str">
        <f>IF('Quick Entry'!F223="","",'Quick Entry'!F223)</f>
        <v/>
      </c>
      <c r="I218" s="10"/>
      <c r="J218" s="10"/>
      <c r="K218" s="10"/>
      <c r="L218" s="10"/>
      <c r="M218" s="10"/>
      <c r="N218" s="15" t="str">
        <f t="shared" si="16"/>
        <v/>
      </c>
      <c r="O218" s="15" t="str">
        <f t="shared" si="17"/>
        <v/>
      </c>
      <c r="P218" s="15" t="str">
        <f>IF(O218="","",IF(O218&gt;=Settings!$B$5,"Moderate/severe","None/low"))</f>
        <v/>
      </c>
      <c r="Q218" s="10" t="str">
        <f>IF('Quick Entry'!G223="","",IF(OR('Quick Entry'!G223="Acute pain episode",'Quick Entry'!G223="Yes"),"Yes","No"))</f>
        <v/>
      </c>
      <c r="R218" s="10" t="str">
        <f>IF('Quick Entry'!H223="","",'Quick Entry'!H223)</f>
        <v/>
      </c>
      <c r="S218" s="10" t="str">
        <f>IF('Quick Entry'!I223="","",'Quick Entry'!I223)</f>
        <v/>
      </c>
      <c r="T218" s="10" t="str">
        <f>IF('Quick Entry'!J223="","",'Quick Entry'!J223)</f>
        <v/>
      </c>
      <c r="U218" s="10" t="str">
        <f>IF('Quick Entry'!K223="","",'Quick Entry'!K223)</f>
        <v/>
      </c>
      <c r="V218" s="10" t="str">
        <f>IF('Quick Entry'!M223="","",'Quick Entry'!M223)</f>
        <v/>
      </c>
      <c r="W218" s="10"/>
      <c r="X218" s="9" t="str">
        <f>IF('Quick Entry'!O223="","",'Quick Entry'!O223)</f>
        <v/>
      </c>
      <c r="Y218" s="9"/>
      <c r="Z218" s="15" t="str">
        <f t="shared" ca="1" si="18"/>
        <v/>
      </c>
      <c r="AA218" s="15" t="str">
        <f>IF(V218&lt;&gt;"Yes","Not needed",IF(Q218&lt;&gt;"Yes","Review per policy",IF(Z218&gt;Settings!$B$8,"Escalate review",IF(Z218&gt;Settings!$B$7,"Review due","Not needed"))))</f>
        <v>Not needed</v>
      </c>
      <c r="AB218" s="10"/>
      <c r="AC218" s="10" t="str">
        <f>IF('Quick Entry'!P223="","",'Quick Entry'!P223)</f>
        <v/>
      </c>
      <c r="AD218" s="15" t="str">
        <f>IF(AC218="","",IF(LEFT(AC218,1)*1&gt;=Settings!$B$9,"Sedation review",""))</f>
        <v/>
      </c>
      <c r="AE218" s="10"/>
      <c r="AF218" s="10"/>
      <c r="AG218" s="9"/>
      <c r="AH218" s="10" t="str">
        <f>IF('Quick Entry'!Q223="","",'Quick Entry'!Q223)</f>
        <v/>
      </c>
      <c r="AI218" s="10" t="str">
        <f>IF('Quick Entry'!S223="","",'Quick Entry'!S223)</f>
        <v/>
      </c>
      <c r="AJ218" s="15" t="str">
        <f t="shared" si="19"/>
        <v/>
      </c>
      <c r="AK218" s="10"/>
      <c r="AL218" s="10"/>
      <c r="AM218" s="29" t="str">
        <f>IF('Quick Entry'!T223="","",'Quick Entry'!T223)</f>
        <v/>
      </c>
    </row>
    <row r="219" spans="1:39">
      <c r="A219" s="15" t="str">
        <f t="shared" si="15"/>
        <v/>
      </c>
      <c r="B219" s="10" t="str">
        <f>IF('Quick Entry'!A224="","",'Quick Entry'!A224)</f>
        <v/>
      </c>
      <c r="C219" s="10" t="str">
        <f>IF('Quick Entry'!B224="","",'Quick Entry'!B224)</f>
        <v/>
      </c>
      <c r="D219" s="9" t="str">
        <f>IF('Quick Entry'!C224="","",'Quick Entry'!C224)</f>
        <v/>
      </c>
      <c r="E219" s="10"/>
      <c r="F219" s="10" t="str">
        <f>IF('Quick Entry'!D224="","",'Quick Entry'!D224)</f>
        <v/>
      </c>
      <c r="G219" s="10" t="str">
        <f>IF('Quick Entry'!E224="","",'Quick Entry'!E224)</f>
        <v/>
      </c>
      <c r="H219" s="10" t="str">
        <f>IF('Quick Entry'!F224="","",'Quick Entry'!F224)</f>
        <v/>
      </c>
      <c r="I219" s="10"/>
      <c r="J219" s="10"/>
      <c r="K219" s="10"/>
      <c r="L219" s="10"/>
      <c r="M219" s="10"/>
      <c r="N219" s="15" t="str">
        <f t="shared" si="16"/>
        <v/>
      </c>
      <c r="O219" s="15" t="str">
        <f t="shared" si="17"/>
        <v/>
      </c>
      <c r="P219" s="15" t="str">
        <f>IF(O219="","",IF(O219&gt;=Settings!$B$5,"Moderate/severe","None/low"))</f>
        <v/>
      </c>
      <c r="Q219" s="10" t="str">
        <f>IF('Quick Entry'!G224="","",IF(OR('Quick Entry'!G224="Acute pain episode",'Quick Entry'!G224="Yes"),"Yes","No"))</f>
        <v/>
      </c>
      <c r="R219" s="10" t="str">
        <f>IF('Quick Entry'!H224="","",'Quick Entry'!H224)</f>
        <v/>
      </c>
      <c r="S219" s="10" t="str">
        <f>IF('Quick Entry'!I224="","",'Quick Entry'!I224)</f>
        <v/>
      </c>
      <c r="T219" s="10" t="str">
        <f>IF('Quick Entry'!J224="","",'Quick Entry'!J224)</f>
        <v/>
      </c>
      <c r="U219" s="10" t="str">
        <f>IF('Quick Entry'!K224="","",'Quick Entry'!K224)</f>
        <v/>
      </c>
      <c r="V219" s="10" t="str">
        <f>IF('Quick Entry'!M224="","",'Quick Entry'!M224)</f>
        <v/>
      </c>
      <c r="W219" s="10"/>
      <c r="X219" s="9" t="str">
        <f>IF('Quick Entry'!O224="","",'Quick Entry'!O224)</f>
        <v/>
      </c>
      <c r="Y219" s="9"/>
      <c r="Z219" s="15" t="str">
        <f t="shared" ca="1" si="18"/>
        <v/>
      </c>
      <c r="AA219" s="15" t="str">
        <f>IF(V219&lt;&gt;"Yes","Not needed",IF(Q219&lt;&gt;"Yes","Review per policy",IF(Z219&gt;Settings!$B$8,"Escalate review",IF(Z219&gt;Settings!$B$7,"Review due","Not needed"))))</f>
        <v>Not needed</v>
      </c>
      <c r="AB219" s="10"/>
      <c r="AC219" s="10" t="str">
        <f>IF('Quick Entry'!P224="","",'Quick Entry'!P224)</f>
        <v/>
      </c>
      <c r="AD219" s="15" t="str">
        <f>IF(AC219="","",IF(LEFT(AC219,1)*1&gt;=Settings!$B$9,"Sedation review",""))</f>
        <v/>
      </c>
      <c r="AE219" s="10"/>
      <c r="AF219" s="10"/>
      <c r="AG219" s="9"/>
      <c r="AH219" s="10" t="str">
        <f>IF('Quick Entry'!Q224="","",'Quick Entry'!Q224)</f>
        <v/>
      </c>
      <c r="AI219" s="10" t="str">
        <f>IF('Quick Entry'!S224="","",'Quick Entry'!S224)</f>
        <v/>
      </c>
      <c r="AJ219" s="15" t="str">
        <f t="shared" si="19"/>
        <v/>
      </c>
      <c r="AK219" s="10"/>
      <c r="AL219" s="10"/>
      <c r="AM219" s="29" t="str">
        <f>IF('Quick Entry'!T224="","",'Quick Entry'!T224)</f>
        <v/>
      </c>
    </row>
    <row r="220" spans="1:39">
      <c r="A220" s="15" t="str">
        <f t="shared" si="15"/>
        <v/>
      </c>
      <c r="B220" s="10" t="str">
        <f>IF('Quick Entry'!A225="","",'Quick Entry'!A225)</f>
        <v/>
      </c>
      <c r="C220" s="10" t="str">
        <f>IF('Quick Entry'!B225="","",'Quick Entry'!B225)</f>
        <v/>
      </c>
      <c r="D220" s="9" t="str">
        <f>IF('Quick Entry'!C225="","",'Quick Entry'!C225)</f>
        <v/>
      </c>
      <c r="E220" s="10"/>
      <c r="F220" s="10" t="str">
        <f>IF('Quick Entry'!D225="","",'Quick Entry'!D225)</f>
        <v/>
      </c>
      <c r="G220" s="10" t="str">
        <f>IF('Quick Entry'!E225="","",'Quick Entry'!E225)</f>
        <v/>
      </c>
      <c r="H220" s="10" t="str">
        <f>IF('Quick Entry'!F225="","",'Quick Entry'!F225)</f>
        <v/>
      </c>
      <c r="I220" s="10"/>
      <c r="J220" s="10"/>
      <c r="K220" s="10"/>
      <c r="L220" s="10"/>
      <c r="M220" s="10"/>
      <c r="N220" s="15" t="str">
        <f t="shared" si="16"/>
        <v/>
      </c>
      <c r="O220" s="15" t="str">
        <f t="shared" si="17"/>
        <v/>
      </c>
      <c r="P220" s="15" t="str">
        <f>IF(O220="","",IF(O220&gt;=Settings!$B$5,"Moderate/severe","None/low"))</f>
        <v/>
      </c>
      <c r="Q220" s="10" t="str">
        <f>IF('Quick Entry'!G225="","",IF(OR('Quick Entry'!G225="Acute pain episode",'Quick Entry'!G225="Yes"),"Yes","No"))</f>
        <v/>
      </c>
      <c r="R220" s="10" t="str">
        <f>IF('Quick Entry'!H225="","",'Quick Entry'!H225)</f>
        <v/>
      </c>
      <c r="S220" s="10" t="str">
        <f>IF('Quick Entry'!I225="","",'Quick Entry'!I225)</f>
        <v/>
      </c>
      <c r="T220" s="10" t="str">
        <f>IF('Quick Entry'!J225="","",'Quick Entry'!J225)</f>
        <v/>
      </c>
      <c r="U220" s="10" t="str">
        <f>IF('Quick Entry'!K225="","",'Quick Entry'!K225)</f>
        <v/>
      </c>
      <c r="V220" s="10" t="str">
        <f>IF('Quick Entry'!M225="","",'Quick Entry'!M225)</f>
        <v/>
      </c>
      <c r="W220" s="10"/>
      <c r="X220" s="9" t="str">
        <f>IF('Quick Entry'!O225="","",'Quick Entry'!O225)</f>
        <v/>
      </c>
      <c r="Y220" s="9"/>
      <c r="Z220" s="15" t="str">
        <f t="shared" ca="1" si="18"/>
        <v/>
      </c>
      <c r="AA220" s="15" t="str">
        <f>IF(V220&lt;&gt;"Yes","Not needed",IF(Q220&lt;&gt;"Yes","Review per policy",IF(Z220&gt;Settings!$B$8,"Escalate review",IF(Z220&gt;Settings!$B$7,"Review due","Not needed"))))</f>
        <v>Not needed</v>
      </c>
      <c r="AB220" s="10"/>
      <c r="AC220" s="10" t="str">
        <f>IF('Quick Entry'!P225="","",'Quick Entry'!P225)</f>
        <v/>
      </c>
      <c r="AD220" s="15" t="str">
        <f>IF(AC220="","",IF(LEFT(AC220,1)*1&gt;=Settings!$B$9,"Sedation review",""))</f>
        <v/>
      </c>
      <c r="AE220" s="10"/>
      <c r="AF220" s="10"/>
      <c r="AG220" s="9"/>
      <c r="AH220" s="10" t="str">
        <f>IF('Quick Entry'!Q225="","",'Quick Entry'!Q225)</f>
        <v/>
      </c>
      <c r="AI220" s="10" t="str">
        <f>IF('Quick Entry'!S225="","",'Quick Entry'!S225)</f>
        <v/>
      </c>
      <c r="AJ220" s="15" t="str">
        <f t="shared" si="19"/>
        <v/>
      </c>
      <c r="AK220" s="10"/>
      <c r="AL220" s="10"/>
      <c r="AM220" s="29" t="str">
        <f>IF('Quick Entry'!T225="","",'Quick Entry'!T225)</f>
        <v/>
      </c>
    </row>
    <row r="221" spans="1:39">
      <c r="A221" s="15" t="str">
        <f t="shared" si="15"/>
        <v/>
      </c>
      <c r="B221" s="10" t="str">
        <f>IF('Quick Entry'!A226="","",'Quick Entry'!A226)</f>
        <v/>
      </c>
      <c r="C221" s="10" t="str">
        <f>IF('Quick Entry'!B226="","",'Quick Entry'!B226)</f>
        <v/>
      </c>
      <c r="D221" s="9" t="str">
        <f>IF('Quick Entry'!C226="","",'Quick Entry'!C226)</f>
        <v/>
      </c>
      <c r="E221" s="10"/>
      <c r="F221" s="10" t="str">
        <f>IF('Quick Entry'!D226="","",'Quick Entry'!D226)</f>
        <v/>
      </c>
      <c r="G221" s="10" t="str">
        <f>IF('Quick Entry'!E226="","",'Quick Entry'!E226)</f>
        <v/>
      </c>
      <c r="H221" s="10" t="str">
        <f>IF('Quick Entry'!F226="","",'Quick Entry'!F226)</f>
        <v/>
      </c>
      <c r="I221" s="10"/>
      <c r="J221" s="10"/>
      <c r="K221" s="10"/>
      <c r="L221" s="10"/>
      <c r="M221" s="10"/>
      <c r="N221" s="15" t="str">
        <f t="shared" si="16"/>
        <v/>
      </c>
      <c r="O221" s="15" t="str">
        <f t="shared" si="17"/>
        <v/>
      </c>
      <c r="P221" s="15" t="str">
        <f>IF(O221="","",IF(O221&gt;=Settings!$B$5,"Moderate/severe","None/low"))</f>
        <v/>
      </c>
      <c r="Q221" s="10" t="str">
        <f>IF('Quick Entry'!G226="","",IF(OR('Quick Entry'!G226="Acute pain episode",'Quick Entry'!G226="Yes"),"Yes","No"))</f>
        <v/>
      </c>
      <c r="R221" s="10" t="str">
        <f>IF('Quick Entry'!H226="","",'Quick Entry'!H226)</f>
        <v/>
      </c>
      <c r="S221" s="10" t="str">
        <f>IF('Quick Entry'!I226="","",'Quick Entry'!I226)</f>
        <v/>
      </c>
      <c r="T221" s="10" t="str">
        <f>IF('Quick Entry'!J226="","",'Quick Entry'!J226)</f>
        <v/>
      </c>
      <c r="U221" s="10" t="str">
        <f>IF('Quick Entry'!K226="","",'Quick Entry'!K226)</f>
        <v/>
      </c>
      <c r="V221" s="10" t="str">
        <f>IF('Quick Entry'!M226="","",'Quick Entry'!M226)</f>
        <v/>
      </c>
      <c r="W221" s="10"/>
      <c r="X221" s="9" t="str">
        <f>IF('Quick Entry'!O226="","",'Quick Entry'!O226)</f>
        <v/>
      </c>
      <c r="Y221" s="9"/>
      <c r="Z221" s="15" t="str">
        <f t="shared" ca="1" si="18"/>
        <v/>
      </c>
      <c r="AA221" s="15" t="str">
        <f>IF(V221&lt;&gt;"Yes","Not needed",IF(Q221&lt;&gt;"Yes","Review per policy",IF(Z221&gt;Settings!$B$8,"Escalate review",IF(Z221&gt;Settings!$B$7,"Review due","Not needed"))))</f>
        <v>Not needed</v>
      </c>
      <c r="AB221" s="10"/>
      <c r="AC221" s="10" t="str">
        <f>IF('Quick Entry'!P226="","",'Quick Entry'!P226)</f>
        <v/>
      </c>
      <c r="AD221" s="15" t="str">
        <f>IF(AC221="","",IF(LEFT(AC221,1)*1&gt;=Settings!$B$9,"Sedation review",""))</f>
        <v/>
      </c>
      <c r="AE221" s="10"/>
      <c r="AF221" s="10"/>
      <c r="AG221" s="9"/>
      <c r="AH221" s="10" t="str">
        <f>IF('Quick Entry'!Q226="","",'Quick Entry'!Q226)</f>
        <v/>
      </c>
      <c r="AI221" s="10" t="str">
        <f>IF('Quick Entry'!S226="","",'Quick Entry'!S226)</f>
        <v/>
      </c>
      <c r="AJ221" s="15" t="str">
        <f t="shared" si="19"/>
        <v/>
      </c>
      <c r="AK221" s="10"/>
      <c r="AL221" s="10"/>
      <c r="AM221" s="29" t="str">
        <f>IF('Quick Entry'!T226="","",'Quick Entry'!T226)</f>
        <v/>
      </c>
    </row>
    <row r="222" spans="1:39">
      <c r="A222" s="15" t="str">
        <f t="shared" si="15"/>
        <v/>
      </c>
      <c r="B222" s="10" t="str">
        <f>IF('Quick Entry'!A227="","",'Quick Entry'!A227)</f>
        <v/>
      </c>
      <c r="C222" s="10" t="str">
        <f>IF('Quick Entry'!B227="","",'Quick Entry'!B227)</f>
        <v/>
      </c>
      <c r="D222" s="9" t="str">
        <f>IF('Quick Entry'!C227="","",'Quick Entry'!C227)</f>
        <v/>
      </c>
      <c r="E222" s="10"/>
      <c r="F222" s="10" t="str">
        <f>IF('Quick Entry'!D227="","",'Quick Entry'!D227)</f>
        <v/>
      </c>
      <c r="G222" s="10" t="str">
        <f>IF('Quick Entry'!E227="","",'Quick Entry'!E227)</f>
        <v/>
      </c>
      <c r="H222" s="10" t="str">
        <f>IF('Quick Entry'!F227="","",'Quick Entry'!F227)</f>
        <v/>
      </c>
      <c r="I222" s="10"/>
      <c r="J222" s="10"/>
      <c r="K222" s="10"/>
      <c r="L222" s="10"/>
      <c r="M222" s="10"/>
      <c r="N222" s="15" t="str">
        <f t="shared" si="16"/>
        <v/>
      </c>
      <c r="O222" s="15" t="str">
        <f t="shared" si="17"/>
        <v/>
      </c>
      <c r="P222" s="15" t="str">
        <f>IF(O222="","",IF(O222&gt;=Settings!$B$5,"Moderate/severe","None/low"))</f>
        <v/>
      </c>
      <c r="Q222" s="10" t="str">
        <f>IF('Quick Entry'!G227="","",IF(OR('Quick Entry'!G227="Acute pain episode",'Quick Entry'!G227="Yes"),"Yes","No"))</f>
        <v/>
      </c>
      <c r="R222" s="10" t="str">
        <f>IF('Quick Entry'!H227="","",'Quick Entry'!H227)</f>
        <v/>
      </c>
      <c r="S222" s="10" t="str">
        <f>IF('Quick Entry'!I227="","",'Quick Entry'!I227)</f>
        <v/>
      </c>
      <c r="T222" s="10" t="str">
        <f>IF('Quick Entry'!J227="","",'Quick Entry'!J227)</f>
        <v/>
      </c>
      <c r="U222" s="10" t="str">
        <f>IF('Quick Entry'!K227="","",'Quick Entry'!K227)</f>
        <v/>
      </c>
      <c r="V222" s="10" t="str">
        <f>IF('Quick Entry'!M227="","",'Quick Entry'!M227)</f>
        <v/>
      </c>
      <c r="W222" s="10"/>
      <c r="X222" s="9" t="str">
        <f>IF('Quick Entry'!O227="","",'Quick Entry'!O227)</f>
        <v/>
      </c>
      <c r="Y222" s="9"/>
      <c r="Z222" s="15" t="str">
        <f t="shared" ca="1" si="18"/>
        <v/>
      </c>
      <c r="AA222" s="15" t="str">
        <f>IF(V222&lt;&gt;"Yes","Not needed",IF(Q222&lt;&gt;"Yes","Review per policy",IF(Z222&gt;Settings!$B$8,"Escalate review",IF(Z222&gt;Settings!$B$7,"Review due","Not needed"))))</f>
        <v>Not needed</v>
      </c>
      <c r="AB222" s="10"/>
      <c r="AC222" s="10" t="str">
        <f>IF('Quick Entry'!P227="","",'Quick Entry'!P227)</f>
        <v/>
      </c>
      <c r="AD222" s="15" t="str">
        <f>IF(AC222="","",IF(LEFT(AC222,1)*1&gt;=Settings!$B$9,"Sedation review",""))</f>
        <v/>
      </c>
      <c r="AE222" s="10"/>
      <c r="AF222" s="10"/>
      <c r="AG222" s="9"/>
      <c r="AH222" s="10" t="str">
        <f>IF('Quick Entry'!Q227="","",'Quick Entry'!Q227)</f>
        <v/>
      </c>
      <c r="AI222" s="10" t="str">
        <f>IF('Quick Entry'!S227="","",'Quick Entry'!S227)</f>
        <v/>
      </c>
      <c r="AJ222" s="15" t="str">
        <f t="shared" si="19"/>
        <v/>
      </c>
      <c r="AK222" s="10"/>
      <c r="AL222" s="10"/>
      <c r="AM222" s="29" t="str">
        <f>IF('Quick Entry'!T227="","",'Quick Entry'!T227)</f>
        <v/>
      </c>
    </row>
    <row r="223" spans="1:39">
      <c r="A223" s="15" t="str">
        <f t="shared" si="15"/>
        <v/>
      </c>
      <c r="B223" s="10" t="str">
        <f>IF('Quick Entry'!A228="","",'Quick Entry'!A228)</f>
        <v/>
      </c>
      <c r="C223" s="10" t="str">
        <f>IF('Quick Entry'!B228="","",'Quick Entry'!B228)</f>
        <v/>
      </c>
      <c r="D223" s="9" t="str">
        <f>IF('Quick Entry'!C228="","",'Quick Entry'!C228)</f>
        <v/>
      </c>
      <c r="E223" s="10"/>
      <c r="F223" s="10" t="str">
        <f>IF('Quick Entry'!D228="","",'Quick Entry'!D228)</f>
        <v/>
      </c>
      <c r="G223" s="10" t="str">
        <f>IF('Quick Entry'!E228="","",'Quick Entry'!E228)</f>
        <v/>
      </c>
      <c r="H223" s="10" t="str">
        <f>IF('Quick Entry'!F228="","",'Quick Entry'!F228)</f>
        <v/>
      </c>
      <c r="I223" s="10"/>
      <c r="J223" s="10"/>
      <c r="K223" s="10"/>
      <c r="L223" s="10"/>
      <c r="M223" s="10"/>
      <c r="N223" s="15" t="str">
        <f t="shared" si="16"/>
        <v/>
      </c>
      <c r="O223" s="15" t="str">
        <f t="shared" si="17"/>
        <v/>
      </c>
      <c r="P223" s="15" t="str">
        <f>IF(O223="","",IF(O223&gt;=Settings!$B$5,"Moderate/severe","None/low"))</f>
        <v/>
      </c>
      <c r="Q223" s="10" t="str">
        <f>IF('Quick Entry'!G228="","",IF(OR('Quick Entry'!G228="Acute pain episode",'Quick Entry'!G228="Yes"),"Yes","No"))</f>
        <v/>
      </c>
      <c r="R223" s="10" t="str">
        <f>IF('Quick Entry'!H228="","",'Quick Entry'!H228)</f>
        <v/>
      </c>
      <c r="S223" s="10" t="str">
        <f>IF('Quick Entry'!I228="","",'Quick Entry'!I228)</f>
        <v/>
      </c>
      <c r="T223" s="10" t="str">
        <f>IF('Quick Entry'!J228="","",'Quick Entry'!J228)</f>
        <v/>
      </c>
      <c r="U223" s="10" t="str">
        <f>IF('Quick Entry'!K228="","",'Quick Entry'!K228)</f>
        <v/>
      </c>
      <c r="V223" s="10" t="str">
        <f>IF('Quick Entry'!M228="","",'Quick Entry'!M228)</f>
        <v/>
      </c>
      <c r="W223" s="10"/>
      <c r="X223" s="9" t="str">
        <f>IF('Quick Entry'!O228="","",'Quick Entry'!O228)</f>
        <v/>
      </c>
      <c r="Y223" s="9"/>
      <c r="Z223" s="15" t="str">
        <f t="shared" ca="1" si="18"/>
        <v/>
      </c>
      <c r="AA223" s="15" t="str">
        <f>IF(V223&lt;&gt;"Yes","Not needed",IF(Q223&lt;&gt;"Yes","Review per policy",IF(Z223&gt;Settings!$B$8,"Escalate review",IF(Z223&gt;Settings!$B$7,"Review due","Not needed"))))</f>
        <v>Not needed</v>
      </c>
      <c r="AB223" s="10"/>
      <c r="AC223" s="10" t="str">
        <f>IF('Quick Entry'!P228="","",'Quick Entry'!P228)</f>
        <v/>
      </c>
      <c r="AD223" s="15" t="str">
        <f>IF(AC223="","",IF(LEFT(AC223,1)*1&gt;=Settings!$B$9,"Sedation review",""))</f>
        <v/>
      </c>
      <c r="AE223" s="10"/>
      <c r="AF223" s="10"/>
      <c r="AG223" s="9"/>
      <c r="AH223" s="10" t="str">
        <f>IF('Quick Entry'!Q228="","",'Quick Entry'!Q228)</f>
        <v/>
      </c>
      <c r="AI223" s="10" t="str">
        <f>IF('Quick Entry'!S228="","",'Quick Entry'!S228)</f>
        <v/>
      </c>
      <c r="AJ223" s="15" t="str">
        <f t="shared" si="19"/>
        <v/>
      </c>
      <c r="AK223" s="10"/>
      <c r="AL223" s="10"/>
      <c r="AM223" s="29" t="str">
        <f>IF('Quick Entry'!T228="","",'Quick Entry'!T228)</f>
        <v/>
      </c>
    </row>
    <row r="224" spans="1:39">
      <c r="A224" s="15" t="str">
        <f t="shared" si="15"/>
        <v/>
      </c>
      <c r="B224" s="10" t="str">
        <f>IF('Quick Entry'!A229="","",'Quick Entry'!A229)</f>
        <v/>
      </c>
      <c r="C224" s="10" t="str">
        <f>IF('Quick Entry'!B229="","",'Quick Entry'!B229)</f>
        <v/>
      </c>
      <c r="D224" s="9" t="str">
        <f>IF('Quick Entry'!C229="","",'Quick Entry'!C229)</f>
        <v/>
      </c>
      <c r="E224" s="10"/>
      <c r="F224" s="10" t="str">
        <f>IF('Quick Entry'!D229="","",'Quick Entry'!D229)</f>
        <v/>
      </c>
      <c r="G224" s="10" t="str">
        <f>IF('Quick Entry'!E229="","",'Quick Entry'!E229)</f>
        <v/>
      </c>
      <c r="H224" s="10" t="str">
        <f>IF('Quick Entry'!F229="","",'Quick Entry'!F229)</f>
        <v/>
      </c>
      <c r="I224" s="10"/>
      <c r="J224" s="10"/>
      <c r="K224" s="10"/>
      <c r="L224" s="10"/>
      <c r="M224" s="10"/>
      <c r="N224" s="15" t="str">
        <f t="shared" si="16"/>
        <v/>
      </c>
      <c r="O224" s="15" t="str">
        <f t="shared" si="17"/>
        <v/>
      </c>
      <c r="P224" s="15" t="str">
        <f>IF(O224="","",IF(O224&gt;=Settings!$B$5,"Moderate/severe","None/low"))</f>
        <v/>
      </c>
      <c r="Q224" s="10" t="str">
        <f>IF('Quick Entry'!G229="","",IF(OR('Quick Entry'!G229="Acute pain episode",'Quick Entry'!G229="Yes"),"Yes","No"))</f>
        <v/>
      </c>
      <c r="R224" s="10" t="str">
        <f>IF('Quick Entry'!H229="","",'Quick Entry'!H229)</f>
        <v/>
      </c>
      <c r="S224" s="10" t="str">
        <f>IF('Quick Entry'!I229="","",'Quick Entry'!I229)</f>
        <v/>
      </c>
      <c r="T224" s="10" t="str">
        <f>IF('Quick Entry'!J229="","",'Quick Entry'!J229)</f>
        <v/>
      </c>
      <c r="U224" s="10" t="str">
        <f>IF('Quick Entry'!K229="","",'Quick Entry'!K229)</f>
        <v/>
      </c>
      <c r="V224" s="10" t="str">
        <f>IF('Quick Entry'!M229="","",'Quick Entry'!M229)</f>
        <v/>
      </c>
      <c r="W224" s="10"/>
      <c r="X224" s="9" t="str">
        <f>IF('Quick Entry'!O229="","",'Quick Entry'!O229)</f>
        <v/>
      </c>
      <c r="Y224" s="9"/>
      <c r="Z224" s="15" t="str">
        <f t="shared" ca="1" si="18"/>
        <v/>
      </c>
      <c r="AA224" s="15" t="str">
        <f>IF(V224&lt;&gt;"Yes","Not needed",IF(Q224&lt;&gt;"Yes","Review per policy",IF(Z224&gt;Settings!$B$8,"Escalate review",IF(Z224&gt;Settings!$B$7,"Review due","Not needed"))))</f>
        <v>Not needed</v>
      </c>
      <c r="AB224" s="10"/>
      <c r="AC224" s="10" t="str">
        <f>IF('Quick Entry'!P229="","",'Quick Entry'!P229)</f>
        <v/>
      </c>
      <c r="AD224" s="15" t="str">
        <f>IF(AC224="","",IF(LEFT(AC224,1)*1&gt;=Settings!$B$9,"Sedation review",""))</f>
        <v/>
      </c>
      <c r="AE224" s="10"/>
      <c r="AF224" s="10"/>
      <c r="AG224" s="9"/>
      <c r="AH224" s="10" t="str">
        <f>IF('Quick Entry'!Q229="","",'Quick Entry'!Q229)</f>
        <v/>
      </c>
      <c r="AI224" s="10" t="str">
        <f>IF('Quick Entry'!S229="","",'Quick Entry'!S229)</f>
        <v/>
      </c>
      <c r="AJ224" s="15" t="str">
        <f t="shared" si="19"/>
        <v/>
      </c>
      <c r="AK224" s="10"/>
      <c r="AL224" s="10"/>
      <c r="AM224" s="29" t="str">
        <f>IF('Quick Entry'!T229="","",'Quick Entry'!T229)</f>
        <v/>
      </c>
    </row>
    <row r="225" spans="1:39">
      <c r="A225" s="15" t="str">
        <f t="shared" si="15"/>
        <v/>
      </c>
      <c r="B225" s="10" t="str">
        <f>IF('Quick Entry'!A230="","",'Quick Entry'!A230)</f>
        <v/>
      </c>
      <c r="C225" s="10" t="str">
        <f>IF('Quick Entry'!B230="","",'Quick Entry'!B230)</f>
        <v/>
      </c>
      <c r="D225" s="9" t="str">
        <f>IF('Quick Entry'!C230="","",'Quick Entry'!C230)</f>
        <v/>
      </c>
      <c r="E225" s="10"/>
      <c r="F225" s="10" t="str">
        <f>IF('Quick Entry'!D230="","",'Quick Entry'!D230)</f>
        <v/>
      </c>
      <c r="G225" s="10" t="str">
        <f>IF('Quick Entry'!E230="","",'Quick Entry'!E230)</f>
        <v/>
      </c>
      <c r="H225" s="10" t="str">
        <f>IF('Quick Entry'!F230="","",'Quick Entry'!F230)</f>
        <v/>
      </c>
      <c r="I225" s="10"/>
      <c r="J225" s="10"/>
      <c r="K225" s="10"/>
      <c r="L225" s="10"/>
      <c r="M225" s="10"/>
      <c r="N225" s="15" t="str">
        <f t="shared" si="16"/>
        <v/>
      </c>
      <c r="O225" s="15" t="str">
        <f t="shared" si="17"/>
        <v/>
      </c>
      <c r="P225" s="15" t="str">
        <f>IF(O225="","",IF(O225&gt;=Settings!$B$5,"Moderate/severe","None/low"))</f>
        <v/>
      </c>
      <c r="Q225" s="10" t="str">
        <f>IF('Quick Entry'!G230="","",IF(OR('Quick Entry'!G230="Acute pain episode",'Quick Entry'!G230="Yes"),"Yes","No"))</f>
        <v/>
      </c>
      <c r="R225" s="10" t="str">
        <f>IF('Quick Entry'!H230="","",'Quick Entry'!H230)</f>
        <v/>
      </c>
      <c r="S225" s="10" t="str">
        <f>IF('Quick Entry'!I230="","",'Quick Entry'!I230)</f>
        <v/>
      </c>
      <c r="T225" s="10" t="str">
        <f>IF('Quick Entry'!J230="","",'Quick Entry'!J230)</f>
        <v/>
      </c>
      <c r="U225" s="10" t="str">
        <f>IF('Quick Entry'!K230="","",'Quick Entry'!K230)</f>
        <v/>
      </c>
      <c r="V225" s="10" t="str">
        <f>IF('Quick Entry'!M230="","",'Quick Entry'!M230)</f>
        <v/>
      </c>
      <c r="W225" s="10"/>
      <c r="X225" s="9" t="str">
        <f>IF('Quick Entry'!O230="","",'Quick Entry'!O230)</f>
        <v/>
      </c>
      <c r="Y225" s="9"/>
      <c r="Z225" s="15" t="str">
        <f t="shared" ca="1" si="18"/>
        <v/>
      </c>
      <c r="AA225" s="15" t="str">
        <f>IF(V225&lt;&gt;"Yes","Not needed",IF(Q225&lt;&gt;"Yes","Review per policy",IF(Z225&gt;Settings!$B$8,"Escalate review",IF(Z225&gt;Settings!$B$7,"Review due","Not needed"))))</f>
        <v>Not needed</v>
      </c>
      <c r="AB225" s="10"/>
      <c r="AC225" s="10" t="str">
        <f>IF('Quick Entry'!P230="","",'Quick Entry'!P230)</f>
        <v/>
      </c>
      <c r="AD225" s="15" t="str">
        <f>IF(AC225="","",IF(LEFT(AC225,1)*1&gt;=Settings!$B$9,"Sedation review",""))</f>
        <v/>
      </c>
      <c r="AE225" s="10"/>
      <c r="AF225" s="10"/>
      <c r="AG225" s="9"/>
      <c r="AH225" s="10" t="str">
        <f>IF('Quick Entry'!Q230="","",'Quick Entry'!Q230)</f>
        <v/>
      </c>
      <c r="AI225" s="10" t="str">
        <f>IF('Quick Entry'!S230="","",'Quick Entry'!S230)</f>
        <v/>
      </c>
      <c r="AJ225" s="15" t="str">
        <f t="shared" si="19"/>
        <v/>
      </c>
      <c r="AK225" s="10"/>
      <c r="AL225" s="10"/>
      <c r="AM225" s="29" t="str">
        <f>IF('Quick Entry'!T230="","",'Quick Entry'!T230)</f>
        <v/>
      </c>
    </row>
    <row r="226" spans="1:39">
      <c r="A226" s="15" t="str">
        <f t="shared" si="15"/>
        <v/>
      </c>
      <c r="B226" s="10" t="str">
        <f>IF('Quick Entry'!A231="","",'Quick Entry'!A231)</f>
        <v/>
      </c>
      <c r="C226" s="10" t="str">
        <f>IF('Quick Entry'!B231="","",'Quick Entry'!B231)</f>
        <v/>
      </c>
      <c r="D226" s="9" t="str">
        <f>IF('Quick Entry'!C231="","",'Quick Entry'!C231)</f>
        <v/>
      </c>
      <c r="E226" s="10"/>
      <c r="F226" s="10" t="str">
        <f>IF('Quick Entry'!D231="","",'Quick Entry'!D231)</f>
        <v/>
      </c>
      <c r="G226" s="10" t="str">
        <f>IF('Quick Entry'!E231="","",'Quick Entry'!E231)</f>
        <v/>
      </c>
      <c r="H226" s="10" t="str">
        <f>IF('Quick Entry'!F231="","",'Quick Entry'!F231)</f>
        <v/>
      </c>
      <c r="I226" s="10"/>
      <c r="J226" s="10"/>
      <c r="K226" s="10"/>
      <c r="L226" s="10"/>
      <c r="M226" s="10"/>
      <c r="N226" s="15" t="str">
        <f t="shared" si="16"/>
        <v/>
      </c>
      <c r="O226" s="15" t="str">
        <f t="shared" si="17"/>
        <v/>
      </c>
      <c r="P226" s="15" t="str">
        <f>IF(O226="","",IF(O226&gt;=Settings!$B$5,"Moderate/severe","None/low"))</f>
        <v/>
      </c>
      <c r="Q226" s="10" t="str">
        <f>IF('Quick Entry'!G231="","",IF(OR('Quick Entry'!G231="Acute pain episode",'Quick Entry'!G231="Yes"),"Yes","No"))</f>
        <v/>
      </c>
      <c r="R226" s="10" t="str">
        <f>IF('Quick Entry'!H231="","",'Quick Entry'!H231)</f>
        <v/>
      </c>
      <c r="S226" s="10" t="str">
        <f>IF('Quick Entry'!I231="","",'Quick Entry'!I231)</f>
        <v/>
      </c>
      <c r="T226" s="10" t="str">
        <f>IF('Quick Entry'!J231="","",'Quick Entry'!J231)</f>
        <v/>
      </c>
      <c r="U226" s="10" t="str">
        <f>IF('Quick Entry'!K231="","",'Quick Entry'!K231)</f>
        <v/>
      </c>
      <c r="V226" s="10" t="str">
        <f>IF('Quick Entry'!M231="","",'Quick Entry'!M231)</f>
        <v/>
      </c>
      <c r="W226" s="10"/>
      <c r="X226" s="9" t="str">
        <f>IF('Quick Entry'!O231="","",'Quick Entry'!O231)</f>
        <v/>
      </c>
      <c r="Y226" s="9"/>
      <c r="Z226" s="15" t="str">
        <f t="shared" ca="1" si="18"/>
        <v/>
      </c>
      <c r="AA226" s="15" t="str">
        <f>IF(V226&lt;&gt;"Yes","Not needed",IF(Q226&lt;&gt;"Yes","Review per policy",IF(Z226&gt;Settings!$B$8,"Escalate review",IF(Z226&gt;Settings!$B$7,"Review due","Not needed"))))</f>
        <v>Not needed</v>
      </c>
      <c r="AB226" s="10"/>
      <c r="AC226" s="10" t="str">
        <f>IF('Quick Entry'!P231="","",'Quick Entry'!P231)</f>
        <v/>
      </c>
      <c r="AD226" s="15" t="str">
        <f>IF(AC226="","",IF(LEFT(AC226,1)*1&gt;=Settings!$B$9,"Sedation review",""))</f>
        <v/>
      </c>
      <c r="AE226" s="10"/>
      <c r="AF226" s="10"/>
      <c r="AG226" s="9"/>
      <c r="AH226" s="10" t="str">
        <f>IF('Quick Entry'!Q231="","",'Quick Entry'!Q231)</f>
        <v/>
      </c>
      <c r="AI226" s="10" t="str">
        <f>IF('Quick Entry'!S231="","",'Quick Entry'!S231)</f>
        <v/>
      </c>
      <c r="AJ226" s="15" t="str">
        <f t="shared" si="19"/>
        <v/>
      </c>
      <c r="AK226" s="10"/>
      <c r="AL226" s="10"/>
      <c r="AM226" s="29" t="str">
        <f>IF('Quick Entry'!T231="","",'Quick Entry'!T231)</f>
        <v/>
      </c>
    </row>
    <row r="227" spans="1:39">
      <c r="A227" s="15" t="str">
        <f t="shared" si="15"/>
        <v/>
      </c>
      <c r="B227" s="10" t="str">
        <f>IF('Quick Entry'!A232="","",'Quick Entry'!A232)</f>
        <v/>
      </c>
      <c r="C227" s="10" t="str">
        <f>IF('Quick Entry'!B232="","",'Quick Entry'!B232)</f>
        <v/>
      </c>
      <c r="D227" s="9" t="str">
        <f>IF('Quick Entry'!C232="","",'Quick Entry'!C232)</f>
        <v/>
      </c>
      <c r="E227" s="10"/>
      <c r="F227" s="10" t="str">
        <f>IF('Quick Entry'!D232="","",'Quick Entry'!D232)</f>
        <v/>
      </c>
      <c r="G227" s="10" t="str">
        <f>IF('Quick Entry'!E232="","",'Quick Entry'!E232)</f>
        <v/>
      </c>
      <c r="H227" s="10" t="str">
        <f>IF('Quick Entry'!F232="","",'Quick Entry'!F232)</f>
        <v/>
      </c>
      <c r="I227" s="10"/>
      <c r="J227" s="10"/>
      <c r="K227" s="10"/>
      <c r="L227" s="10"/>
      <c r="M227" s="10"/>
      <c r="N227" s="15" t="str">
        <f t="shared" si="16"/>
        <v/>
      </c>
      <c r="O227" s="15" t="str">
        <f t="shared" si="17"/>
        <v/>
      </c>
      <c r="P227" s="15" t="str">
        <f>IF(O227="","",IF(O227&gt;=Settings!$B$5,"Moderate/severe","None/low"))</f>
        <v/>
      </c>
      <c r="Q227" s="10" t="str">
        <f>IF('Quick Entry'!G232="","",IF(OR('Quick Entry'!G232="Acute pain episode",'Quick Entry'!G232="Yes"),"Yes","No"))</f>
        <v/>
      </c>
      <c r="R227" s="10" t="str">
        <f>IF('Quick Entry'!H232="","",'Quick Entry'!H232)</f>
        <v/>
      </c>
      <c r="S227" s="10" t="str">
        <f>IF('Quick Entry'!I232="","",'Quick Entry'!I232)</f>
        <v/>
      </c>
      <c r="T227" s="10" t="str">
        <f>IF('Quick Entry'!J232="","",'Quick Entry'!J232)</f>
        <v/>
      </c>
      <c r="U227" s="10" t="str">
        <f>IF('Quick Entry'!K232="","",'Quick Entry'!K232)</f>
        <v/>
      </c>
      <c r="V227" s="10" t="str">
        <f>IF('Quick Entry'!M232="","",'Quick Entry'!M232)</f>
        <v/>
      </c>
      <c r="W227" s="10"/>
      <c r="X227" s="9" t="str">
        <f>IF('Quick Entry'!O232="","",'Quick Entry'!O232)</f>
        <v/>
      </c>
      <c r="Y227" s="9"/>
      <c r="Z227" s="15" t="str">
        <f t="shared" ca="1" si="18"/>
        <v/>
      </c>
      <c r="AA227" s="15" t="str">
        <f>IF(V227&lt;&gt;"Yes","Not needed",IF(Q227&lt;&gt;"Yes","Review per policy",IF(Z227&gt;Settings!$B$8,"Escalate review",IF(Z227&gt;Settings!$B$7,"Review due","Not needed"))))</f>
        <v>Not needed</v>
      </c>
      <c r="AB227" s="10"/>
      <c r="AC227" s="10" t="str">
        <f>IF('Quick Entry'!P232="","",'Quick Entry'!P232)</f>
        <v/>
      </c>
      <c r="AD227" s="15" t="str">
        <f>IF(AC227="","",IF(LEFT(AC227,1)*1&gt;=Settings!$B$9,"Sedation review",""))</f>
        <v/>
      </c>
      <c r="AE227" s="10"/>
      <c r="AF227" s="10"/>
      <c r="AG227" s="9"/>
      <c r="AH227" s="10" t="str">
        <f>IF('Quick Entry'!Q232="","",'Quick Entry'!Q232)</f>
        <v/>
      </c>
      <c r="AI227" s="10" t="str">
        <f>IF('Quick Entry'!S232="","",'Quick Entry'!S232)</f>
        <v/>
      </c>
      <c r="AJ227" s="15" t="str">
        <f t="shared" si="19"/>
        <v/>
      </c>
      <c r="AK227" s="10"/>
      <c r="AL227" s="10"/>
      <c r="AM227" s="29" t="str">
        <f>IF('Quick Entry'!T232="","",'Quick Entry'!T232)</f>
        <v/>
      </c>
    </row>
    <row r="228" spans="1:39">
      <c r="A228" s="15" t="str">
        <f t="shared" si="15"/>
        <v/>
      </c>
      <c r="B228" s="10" t="str">
        <f>IF('Quick Entry'!A233="","",'Quick Entry'!A233)</f>
        <v/>
      </c>
      <c r="C228" s="10" t="str">
        <f>IF('Quick Entry'!B233="","",'Quick Entry'!B233)</f>
        <v/>
      </c>
      <c r="D228" s="9" t="str">
        <f>IF('Quick Entry'!C233="","",'Quick Entry'!C233)</f>
        <v/>
      </c>
      <c r="E228" s="10"/>
      <c r="F228" s="10" t="str">
        <f>IF('Quick Entry'!D233="","",'Quick Entry'!D233)</f>
        <v/>
      </c>
      <c r="G228" s="10" t="str">
        <f>IF('Quick Entry'!E233="","",'Quick Entry'!E233)</f>
        <v/>
      </c>
      <c r="H228" s="10" t="str">
        <f>IF('Quick Entry'!F233="","",'Quick Entry'!F233)</f>
        <v/>
      </c>
      <c r="I228" s="10"/>
      <c r="J228" s="10"/>
      <c r="K228" s="10"/>
      <c r="L228" s="10"/>
      <c r="M228" s="10"/>
      <c r="N228" s="15" t="str">
        <f t="shared" si="16"/>
        <v/>
      </c>
      <c r="O228" s="15" t="str">
        <f t="shared" si="17"/>
        <v/>
      </c>
      <c r="P228" s="15" t="str">
        <f>IF(O228="","",IF(O228&gt;=Settings!$B$5,"Moderate/severe","None/low"))</f>
        <v/>
      </c>
      <c r="Q228" s="10" t="str">
        <f>IF('Quick Entry'!G233="","",IF(OR('Quick Entry'!G233="Acute pain episode",'Quick Entry'!G233="Yes"),"Yes","No"))</f>
        <v/>
      </c>
      <c r="R228" s="10" t="str">
        <f>IF('Quick Entry'!H233="","",'Quick Entry'!H233)</f>
        <v/>
      </c>
      <c r="S228" s="10" t="str">
        <f>IF('Quick Entry'!I233="","",'Quick Entry'!I233)</f>
        <v/>
      </c>
      <c r="T228" s="10" t="str">
        <f>IF('Quick Entry'!J233="","",'Quick Entry'!J233)</f>
        <v/>
      </c>
      <c r="U228" s="10" t="str">
        <f>IF('Quick Entry'!K233="","",'Quick Entry'!K233)</f>
        <v/>
      </c>
      <c r="V228" s="10" t="str">
        <f>IF('Quick Entry'!M233="","",'Quick Entry'!M233)</f>
        <v/>
      </c>
      <c r="W228" s="10"/>
      <c r="X228" s="9" t="str">
        <f>IF('Quick Entry'!O233="","",'Quick Entry'!O233)</f>
        <v/>
      </c>
      <c r="Y228" s="9"/>
      <c r="Z228" s="15" t="str">
        <f t="shared" ca="1" si="18"/>
        <v/>
      </c>
      <c r="AA228" s="15" t="str">
        <f>IF(V228&lt;&gt;"Yes","Not needed",IF(Q228&lt;&gt;"Yes","Review per policy",IF(Z228&gt;Settings!$B$8,"Escalate review",IF(Z228&gt;Settings!$B$7,"Review due","Not needed"))))</f>
        <v>Not needed</v>
      </c>
      <c r="AB228" s="10"/>
      <c r="AC228" s="10" t="str">
        <f>IF('Quick Entry'!P233="","",'Quick Entry'!P233)</f>
        <v/>
      </c>
      <c r="AD228" s="15" t="str">
        <f>IF(AC228="","",IF(LEFT(AC228,1)*1&gt;=Settings!$B$9,"Sedation review",""))</f>
        <v/>
      </c>
      <c r="AE228" s="10"/>
      <c r="AF228" s="10"/>
      <c r="AG228" s="9"/>
      <c r="AH228" s="10" t="str">
        <f>IF('Quick Entry'!Q233="","",'Quick Entry'!Q233)</f>
        <v/>
      </c>
      <c r="AI228" s="10" t="str">
        <f>IF('Quick Entry'!S233="","",'Quick Entry'!S233)</f>
        <v/>
      </c>
      <c r="AJ228" s="15" t="str">
        <f t="shared" si="19"/>
        <v/>
      </c>
      <c r="AK228" s="10"/>
      <c r="AL228" s="10"/>
      <c r="AM228" s="29" t="str">
        <f>IF('Quick Entry'!T233="","",'Quick Entry'!T233)</f>
        <v/>
      </c>
    </row>
    <row r="229" spans="1:39">
      <c r="A229" s="15" t="str">
        <f t="shared" si="15"/>
        <v/>
      </c>
      <c r="B229" s="10" t="str">
        <f>IF('Quick Entry'!A234="","",'Quick Entry'!A234)</f>
        <v/>
      </c>
      <c r="C229" s="10" t="str">
        <f>IF('Quick Entry'!B234="","",'Quick Entry'!B234)</f>
        <v/>
      </c>
      <c r="D229" s="9" t="str">
        <f>IF('Quick Entry'!C234="","",'Quick Entry'!C234)</f>
        <v/>
      </c>
      <c r="E229" s="10"/>
      <c r="F229" s="10" t="str">
        <f>IF('Quick Entry'!D234="","",'Quick Entry'!D234)</f>
        <v/>
      </c>
      <c r="G229" s="10" t="str">
        <f>IF('Quick Entry'!E234="","",'Quick Entry'!E234)</f>
        <v/>
      </c>
      <c r="H229" s="10" t="str">
        <f>IF('Quick Entry'!F234="","",'Quick Entry'!F234)</f>
        <v/>
      </c>
      <c r="I229" s="10"/>
      <c r="J229" s="10"/>
      <c r="K229" s="10"/>
      <c r="L229" s="10"/>
      <c r="M229" s="10"/>
      <c r="N229" s="15" t="str">
        <f t="shared" si="16"/>
        <v/>
      </c>
      <c r="O229" s="15" t="str">
        <f t="shared" si="17"/>
        <v/>
      </c>
      <c r="P229" s="15" t="str">
        <f>IF(O229="","",IF(O229&gt;=Settings!$B$5,"Moderate/severe","None/low"))</f>
        <v/>
      </c>
      <c r="Q229" s="10" t="str">
        <f>IF('Quick Entry'!G234="","",IF(OR('Quick Entry'!G234="Acute pain episode",'Quick Entry'!G234="Yes"),"Yes","No"))</f>
        <v/>
      </c>
      <c r="R229" s="10" t="str">
        <f>IF('Quick Entry'!H234="","",'Quick Entry'!H234)</f>
        <v/>
      </c>
      <c r="S229" s="10" t="str">
        <f>IF('Quick Entry'!I234="","",'Quick Entry'!I234)</f>
        <v/>
      </c>
      <c r="T229" s="10" t="str">
        <f>IF('Quick Entry'!J234="","",'Quick Entry'!J234)</f>
        <v/>
      </c>
      <c r="U229" s="10" t="str">
        <f>IF('Quick Entry'!K234="","",'Quick Entry'!K234)</f>
        <v/>
      </c>
      <c r="V229" s="10" t="str">
        <f>IF('Quick Entry'!M234="","",'Quick Entry'!M234)</f>
        <v/>
      </c>
      <c r="W229" s="10"/>
      <c r="X229" s="9" t="str">
        <f>IF('Quick Entry'!O234="","",'Quick Entry'!O234)</f>
        <v/>
      </c>
      <c r="Y229" s="9"/>
      <c r="Z229" s="15" t="str">
        <f t="shared" ca="1" si="18"/>
        <v/>
      </c>
      <c r="AA229" s="15" t="str">
        <f>IF(V229&lt;&gt;"Yes","Not needed",IF(Q229&lt;&gt;"Yes","Review per policy",IF(Z229&gt;Settings!$B$8,"Escalate review",IF(Z229&gt;Settings!$B$7,"Review due","Not needed"))))</f>
        <v>Not needed</v>
      </c>
      <c r="AB229" s="10"/>
      <c r="AC229" s="10" t="str">
        <f>IF('Quick Entry'!P234="","",'Quick Entry'!P234)</f>
        <v/>
      </c>
      <c r="AD229" s="15" t="str">
        <f>IF(AC229="","",IF(LEFT(AC229,1)*1&gt;=Settings!$B$9,"Sedation review",""))</f>
        <v/>
      </c>
      <c r="AE229" s="10"/>
      <c r="AF229" s="10"/>
      <c r="AG229" s="9"/>
      <c r="AH229" s="10" t="str">
        <f>IF('Quick Entry'!Q234="","",'Quick Entry'!Q234)</f>
        <v/>
      </c>
      <c r="AI229" s="10" t="str">
        <f>IF('Quick Entry'!S234="","",'Quick Entry'!S234)</f>
        <v/>
      </c>
      <c r="AJ229" s="15" t="str">
        <f t="shared" si="19"/>
        <v/>
      </c>
      <c r="AK229" s="10"/>
      <c r="AL229" s="10"/>
      <c r="AM229" s="29" t="str">
        <f>IF('Quick Entry'!T234="","",'Quick Entry'!T234)</f>
        <v/>
      </c>
    </row>
    <row r="230" spans="1:39">
      <c r="A230" s="15" t="str">
        <f t="shared" si="15"/>
        <v/>
      </c>
      <c r="B230" s="10" t="str">
        <f>IF('Quick Entry'!A235="","",'Quick Entry'!A235)</f>
        <v/>
      </c>
      <c r="C230" s="10" t="str">
        <f>IF('Quick Entry'!B235="","",'Quick Entry'!B235)</f>
        <v/>
      </c>
      <c r="D230" s="9" t="str">
        <f>IF('Quick Entry'!C235="","",'Quick Entry'!C235)</f>
        <v/>
      </c>
      <c r="E230" s="10"/>
      <c r="F230" s="10" t="str">
        <f>IF('Quick Entry'!D235="","",'Quick Entry'!D235)</f>
        <v/>
      </c>
      <c r="G230" s="10" t="str">
        <f>IF('Quick Entry'!E235="","",'Quick Entry'!E235)</f>
        <v/>
      </c>
      <c r="H230" s="10" t="str">
        <f>IF('Quick Entry'!F235="","",'Quick Entry'!F235)</f>
        <v/>
      </c>
      <c r="I230" s="10"/>
      <c r="J230" s="10"/>
      <c r="K230" s="10"/>
      <c r="L230" s="10"/>
      <c r="M230" s="10"/>
      <c r="N230" s="15" t="str">
        <f t="shared" si="16"/>
        <v/>
      </c>
      <c r="O230" s="15" t="str">
        <f t="shared" si="17"/>
        <v/>
      </c>
      <c r="P230" s="15" t="str">
        <f>IF(O230="","",IF(O230&gt;=Settings!$B$5,"Moderate/severe","None/low"))</f>
        <v/>
      </c>
      <c r="Q230" s="10" t="str">
        <f>IF('Quick Entry'!G235="","",IF(OR('Quick Entry'!G235="Acute pain episode",'Quick Entry'!G235="Yes"),"Yes","No"))</f>
        <v/>
      </c>
      <c r="R230" s="10" t="str">
        <f>IF('Quick Entry'!H235="","",'Quick Entry'!H235)</f>
        <v/>
      </c>
      <c r="S230" s="10" t="str">
        <f>IF('Quick Entry'!I235="","",'Quick Entry'!I235)</f>
        <v/>
      </c>
      <c r="T230" s="10" t="str">
        <f>IF('Quick Entry'!J235="","",'Quick Entry'!J235)</f>
        <v/>
      </c>
      <c r="U230" s="10" t="str">
        <f>IF('Quick Entry'!K235="","",'Quick Entry'!K235)</f>
        <v/>
      </c>
      <c r="V230" s="10" t="str">
        <f>IF('Quick Entry'!M235="","",'Quick Entry'!M235)</f>
        <v/>
      </c>
      <c r="W230" s="10"/>
      <c r="X230" s="9" t="str">
        <f>IF('Quick Entry'!O235="","",'Quick Entry'!O235)</f>
        <v/>
      </c>
      <c r="Y230" s="9"/>
      <c r="Z230" s="15" t="str">
        <f t="shared" ca="1" si="18"/>
        <v/>
      </c>
      <c r="AA230" s="15" t="str">
        <f>IF(V230&lt;&gt;"Yes","Not needed",IF(Q230&lt;&gt;"Yes","Review per policy",IF(Z230&gt;Settings!$B$8,"Escalate review",IF(Z230&gt;Settings!$B$7,"Review due","Not needed"))))</f>
        <v>Not needed</v>
      </c>
      <c r="AB230" s="10"/>
      <c r="AC230" s="10" t="str">
        <f>IF('Quick Entry'!P235="","",'Quick Entry'!P235)</f>
        <v/>
      </c>
      <c r="AD230" s="15" t="str">
        <f>IF(AC230="","",IF(LEFT(AC230,1)*1&gt;=Settings!$B$9,"Sedation review",""))</f>
        <v/>
      </c>
      <c r="AE230" s="10"/>
      <c r="AF230" s="10"/>
      <c r="AG230" s="9"/>
      <c r="AH230" s="10" t="str">
        <f>IF('Quick Entry'!Q235="","",'Quick Entry'!Q235)</f>
        <v/>
      </c>
      <c r="AI230" s="10" t="str">
        <f>IF('Quick Entry'!S235="","",'Quick Entry'!S235)</f>
        <v/>
      </c>
      <c r="AJ230" s="15" t="str">
        <f t="shared" si="19"/>
        <v/>
      </c>
      <c r="AK230" s="10"/>
      <c r="AL230" s="10"/>
      <c r="AM230" s="29" t="str">
        <f>IF('Quick Entry'!T235="","",'Quick Entry'!T235)</f>
        <v/>
      </c>
    </row>
    <row r="231" spans="1:39">
      <c r="A231" s="15" t="str">
        <f t="shared" si="15"/>
        <v/>
      </c>
      <c r="B231" s="10" t="str">
        <f>IF('Quick Entry'!A236="","",'Quick Entry'!A236)</f>
        <v/>
      </c>
      <c r="C231" s="10" t="str">
        <f>IF('Quick Entry'!B236="","",'Quick Entry'!B236)</f>
        <v/>
      </c>
      <c r="D231" s="9" t="str">
        <f>IF('Quick Entry'!C236="","",'Quick Entry'!C236)</f>
        <v/>
      </c>
      <c r="E231" s="10"/>
      <c r="F231" s="10" t="str">
        <f>IF('Quick Entry'!D236="","",'Quick Entry'!D236)</f>
        <v/>
      </c>
      <c r="G231" s="10" t="str">
        <f>IF('Quick Entry'!E236="","",'Quick Entry'!E236)</f>
        <v/>
      </c>
      <c r="H231" s="10" t="str">
        <f>IF('Quick Entry'!F236="","",'Quick Entry'!F236)</f>
        <v/>
      </c>
      <c r="I231" s="10"/>
      <c r="J231" s="10"/>
      <c r="K231" s="10"/>
      <c r="L231" s="10"/>
      <c r="M231" s="10"/>
      <c r="N231" s="15" t="str">
        <f t="shared" si="16"/>
        <v/>
      </c>
      <c r="O231" s="15" t="str">
        <f t="shared" si="17"/>
        <v/>
      </c>
      <c r="P231" s="15" t="str">
        <f>IF(O231="","",IF(O231&gt;=Settings!$B$5,"Moderate/severe","None/low"))</f>
        <v/>
      </c>
      <c r="Q231" s="10" t="str">
        <f>IF('Quick Entry'!G236="","",IF(OR('Quick Entry'!G236="Acute pain episode",'Quick Entry'!G236="Yes"),"Yes","No"))</f>
        <v/>
      </c>
      <c r="R231" s="10" t="str">
        <f>IF('Quick Entry'!H236="","",'Quick Entry'!H236)</f>
        <v/>
      </c>
      <c r="S231" s="10" t="str">
        <f>IF('Quick Entry'!I236="","",'Quick Entry'!I236)</f>
        <v/>
      </c>
      <c r="T231" s="10" t="str">
        <f>IF('Quick Entry'!J236="","",'Quick Entry'!J236)</f>
        <v/>
      </c>
      <c r="U231" s="10" t="str">
        <f>IF('Quick Entry'!K236="","",'Quick Entry'!K236)</f>
        <v/>
      </c>
      <c r="V231" s="10" t="str">
        <f>IF('Quick Entry'!M236="","",'Quick Entry'!M236)</f>
        <v/>
      </c>
      <c r="W231" s="10"/>
      <c r="X231" s="9" t="str">
        <f>IF('Quick Entry'!O236="","",'Quick Entry'!O236)</f>
        <v/>
      </c>
      <c r="Y231" s="9"/>
      <c r="Z231" s="15" t="str">
        <f t="shared" ca="1" si="18"/>
        <v/>
      </c>
      <c r="AA231" s="15" t="str">
        <f>IF(V231&lt;&gt;"Yes","Not needed",IF(Q231&lt;&gt;"Yes","Review per policy",IF(Z231&gt;Settings!$B$8,"Escalate review",IF(Z231&gt;Settings!$B$7,"Review due","Not needed"))))</f>
        <v>Not needed</v>
      </c>
      <c r="AB231" s="10"/>
      <c r="AC231" s="10" t="str">
        <f>IF('Quick Entry'!P236="","",'Quick Entry'!P236)</f>
        <v/>
      </c>
      <c r="AD231" s="15" t="str">
        <f>IF(AC231="","",IF(LEFT(AC231,1)*1&gt;=Settings!$B$9,"Sedation review",""))</f>
        <v/>
      </c>
      <c r="AE231" s="10"/>
      <c r="AF231" s="10"/>
      <c r="AG231" s="9"/>
      <c r="AH231" s="10" t="str">
        <f>IF('Quick Entry'!Q236="","",'Quick Entry'!Q236)</f>
        <v/>
      </c>
      <c r="AI231" s="10" t="str">
        <f>IF('Quick Entry'!S236="","",'Quick Entry'!S236)</f>
        <v/>
      </c>
      <c r="AJ231" s="15" t="str">
        <f t="shared" si="19"/>
        <v/>
      </c>
      <c r="AK231" s="10"/>
      <c r="AL231" s="10"/>
      <c r="AM231" s="29" t="str">
        <f>IF('Quick Entry'!T236="","",'Quick Entry'!T236)</f>
        <v/>
      </c>
    </row>
    <row r="232" spans="1:39">
      <c r="A232" s="15" t="str">
        <f t="shared" si="15"/>
        <v/>
      </c>
      <c r="B232" s="10" t="str">
        <f>IF('Quick Entry'!A237="","",'Quick Entry'!A237)</f>
        <v/>
      </c>
      <c r="C232" s="10" t="str">
        <f>IF('Quick Entry'!B237="","",'Quick Entry'!B237)</f>
        <v/>
      </c>
      <c r="D232" s="9" t="str">
        <f>IF('Quick Entry'!C237="","",'Quick Entry'!C237)</f>
        <v/>
      </c>
      <c r="E232" s="10"/>
      <c r="F232" s="10" t="str">
        <f>IF('Quick Entry'!D237="","",'Quick Entry'!D237)</f>
        <v/>
      </c>
      <c r="G232" s="10" t="str">
        <f>IF('Quick Entry'!E237="","",'Quick Entry'!E237)</f>
        <v/>
      </c>
      <c r="H232" s="10" t="str">
        <f>IF('Quick Entry'!F237="","",'Quick Entry'!F237)</f>
        <v/>
      </c>
      <c r="I232" s="10"/>
      <c r="J232" s="10"/>
      <c r="K232" s="10"/>
      <c r="L232" s="10"/>
      <c r="M232" s="10"/>
      <c r="N232" s="15" t="str">
        <f t="shared" si="16"/>
        <v/>
      </c>
      <c r="O232" s="15" t="str">
        <f t="shared" si="17"/>
        <v/>
      </c>
      <c r="P232" s="15" t="str">
        <f>IF(O232="","",IF(O232&gt;=Settings!$B$5,"Moderate/severe","None/low"))</f>
        <v/>
      </c>
      <c r="Q232" s="10" t="str">
        <f>IF('Quick Entry'!G237="","",IF(OR('Quick Entry'!G237="Acute pain episode",'Quick Entry'!G237="Yes"),"Yes","No"))</f>
        <v/>
      </c>
      <c r="R232" s="10" t="str">
        <f>IF('Quick Entry'!H237="","",'Quick Entry'!H237)</f>
        <v/>
      </c>
      <c r="S232" s="10" t="str">
        <f>IF('Quick Entry'!I237="","",'Quick Entry'!I237)</f>
        <v/>
      </c>
      <c r="T232" s="10" t="str">
        <f>IF('Quick Entry'!J237="","",'Quick Entry'!J237)</f>
        <v/>
      </c>
      <c r="U232" s="10" t="str">
        <f>IF('Quick Entry'!K237="","",'Quick Entry'!K237)</f>
        <v/>
      </c>
      <c r="V232" s="10" t="str">
        <f>IF('Quick Entry'!M237="","",'Quick Entry'!M237)</f>
        <v/>
      </c>
      <c r="W232" s="10"/>
      <c r="X232" s="9" t="str">
        <f>IF('Quick Entry'!O237="","",'Quick Entry'!O237)</f>
        <v/>
      </c>
      <c r="Y232" s="9"/>
      <c r="Z232" s="15" t="str">
        <f t="shared" ca="1" si="18"/>
        <v/>
      </c>
      <c r="AA232" s="15" t="str">
        <f>IF(V232&lt;&gt;"Yes","Not needed",IF(Q232&lt;&gt;"Yes","Review per policy",IF(Z232&gt;Settings!$B$8,"Escalate review",IF(Z232&gt;Settings!$B$7,"Review due","Not needed"))))</f>
        <v>Not needed</v>
      </c>
      <c r="AB232" s="10"/>
      <c r="AC232" s="10" t="str">
        <f>IF('Quick Entry'!P237="","",'Quick Entry'!P237)</f>
        <v/>
      </c>
      <c r="AD232" s="15" t="str">
        <f>IF(AC232="","",IF(LEFT(AC232,1)*1&gt;=Settings!$B$9,"Sedation review",""))</f>
        <v/>
      </c>
      <c r="AE232" s="10"/>
      <c r="AF232" s="10"/>
      <c r="AG232" s="9"/>
      <c r="AH232" s="10" t="str">
        <f>IF('Quick Entry'!Q237="","",'Quick Entry'!Q237)</f>
        <v/>
      </c>
      <c r="AI232" s="10" t="str">
        <f>IF('Quick Entry'!S237="","",'Quick Entry'!S237)</f>
        <v/>
      </c>
      <c r="AJ232" s="15" t="str">
        <f t="shared" si="19"/>
        <v/>
      </c>
      <c r="AK232" s="10"/>
      <c r="AL232" s="10"/>
      <c r="AM232" s="29" t="str">
        <f>IF('Quick Entry'!T237="","",'Quick Entry'!T237)</f>
        <v/>
      </c>
    </row>
    <row r="233" spans="1:39">
      <c r="A233" s="15" t="str">
        <f t="shared" si="15"/>
        <v/>
      </c>
      <c r="B233" s="10" t="str">
        <f>IF('Quick Entry'!A238="","",'Quick Entry'!A238)</f>
        <v/>
      </c>
      <c r="C233" s="10" t="str">
        <f>IF('Quick Entry'!B238="","",'Quick Entry'!B238)</f>
        <v/>
      </c>
      <c r="D233" s="9" t="str">
        <f>IF('Quick Entry'!C238="","",'Quick Entry'!C238)</f>
        <v/>
      </c>
      <c r="E233" s="10"/>
      <c r="F233" s="10" t="str">
        <f>IF('Quick Entry'!D238="","",'Quick Entry'!D238)</f>
        <v/>
      </c>
      <c r="G233" s="10" t="str">
        <f>IF('Quick Entry'!E238="","",'Quick Entry'!E238)</f>
        <v/>
      </c>
      <c r="H233" s="10" t="str">
        <f>IF('Quick Entry'!F238="","",'Quick Entry'!F238)</f>
        <v/>
      </c>
      <c r="I233" s="10"/>
      <c r="J233" s="10"/>
      <c r="K233" s="10"/>
      <c r="L233" s="10"/>
      <c r="M233" s="10"/>
      <c r="N233" s="15" t="str">
        <f t="shared" si="16"/>
        <v/>
      </c>
      <c r="O233" s="15" t="str">
        <f t="shared" si="17"/>
        <v/>
      </c>
      <c r="P233" s="15" t="str">
        <f>IF(O233="","",IF(O233&gt;=Settings!$B$5,"Moderate/severe","None/low"))</f>
        <v/>
      </c>
      <c r="Q233" s="10" t="str">
        <f>IF('Quick Entry'!G238="","",IF(OR('Quick Entry'!G238="Acute pain episode",'Quick Entry'!G238="Yes"),"Yes","No"))</f>
        <v/>
      </c>
      <c r="R233" s="10" t="str">
        <f>IF('Quick Entry'!H238="","",'Quick Entry'!H238)</f>
        <v/>
      </c>
      <c r="S233" s="10" t="str">
        <f>IF('Quick Entry'!I238="","",'Quick Entry'!I238)</f>
        <v/>
      </c>
      <c r="T233" s="10" t="str">
        <f>IF('Quick Entry'!J238="","",'Quick Entry'!J238)</f>
        <v/>
      </c>
      <c r="U233" s="10" t="str">
        <f>IF('Quick Entry'!K238="","",'Quick Entry'!K238)</f>
        <v/>
      </c>
      <c r="V233" s="10" t="str">
        <f>IF('Quick Entry'!M238="","",'Quick Entry'!M238)</f>
        <v/>
      </c>
      <c r="W233" s="10"/>
      <c r="X233" s="9" t="str">
        <f>IF('Quick Entry'!O238="","",'Quick Entry'!O238)</f>
        <v/>
      </c>
      <c r="Y233" s="9"/>
      <c r="Z233" s="15" t="str">
        <f t="shared" ca="1" si="18"/>
        <v/>
      </c>
      <c r="AA233" s="15" t="str">
        <f>IF(V233&lt;&gt;"Yes","Not needed",IF(Q233&lt;&gt;"Yes","Review per policy",IF(Z233&gt;Settings!$B$8,"Escalate review",IF(Z233&gt;Settings!$B$7,"Review due","Not needed"))))</f>
        <v>Not needed</v>
      </c>
      <c r="AB233" s="10"/>
      <c r="AC233" s="10" t="str">
        <f>IF('Quick Entry'!P238="","",'Quick Entry'!P238)</f>
        <v/>
      </c>
      <c r="AD233" s="15" t="str">
        <f>IF(AC233="","",IF(LEFT(AC233,1)*1&gt;=Settings!$B$9,"Sedation review",""))</f>
        <v/>
      </c>
      <c r="AE233" s="10"/>
      <c r="AF233" s="10"/>
      <c r="AG233" s="9"/>
      <c r="AH233" s="10" t="str">
        <f>IF('Quick Entry'!Q238="","",'Quick Entry'!Q238)</f>
        <v/>
      </c>
      <c r="AI233" s="10" t="str">
        <f>IF('Quick Entry'!S238="","",'Quick Entry'!S238)</f>
        <v/>
      </c>
      <c r="AJ233" s="15" t="str">
        <f t="shared" si="19"/>
        <v/>
      </c>
      <c r="AK233" s="10"/>
      <c r="AL233" s="10"/>
      <c r="AM233" s="29" t="str">
        <f>IF('Quick Entry'!T238="","",'Quick Entry'!T238)</f>
        <v/>
      </c>
    </row>
    <row r="234" spans="1:39">
      <c r="A234" s="15" t="str">
        <f t="shared" si="15"/>
        <v/>
      </c>
      <c r="B234" s="10" t="str">
        <f>IF('Quick Entry'!A239="","",'Quick Entry'!A239)</f>
        <v/>
      </c>
      <c r="C234" s="10" t="str">
        <f>IF('Quick Entry'!B239="","",'Quick Entry'!B239)</f>
        <v/>
      </c>
      <c r="D234" s="9" t="str">
        <f>IF('Quick Entry'!C239="","",'Quick Entry'!C239)</f>
        <v/>
      </c>
      <c r="E234" s="10"/>
      <c r="F234" s="10" t="str">
        <f>IF('Quick Entry'!D239="","",'Quick Entry'!D239)</f>
        <v/>
      </c>
      <c r="G234" s="10" t="str">
        <f>IF('Quick Entry'!E239="","",'Quick Entry'!E239)</f>
        <v/>
      </c>
      <c r="H234" s="10" t="str">
        <f>IF('Quick Entry'!F239="","",'Quick Entry'!F239)</f>
        <v/>
      </c>
      <c r="I234" s="10"/>
      <c r="J234" s="10"/>
      <c r="K234" s="10"/>
      <c r="L234" s="10"/>
      <c r="M234" s="10"/>
      <c r="N234" s="15" t="str">
        <f t="shared" si="16"/>
        <v/>
      </c>
      <c r="O234" s="15" t="str">
        <f t="shared" si="17"/>
        <v/>
      </c>
      <c r="P234" s="15" t="str">
        <f>IF(O234="","",IF(O234&gt;=Settings!$B$5,"Moderate/severe","None/low"))</f>
        <v/>
      </c>
      <c r="Q234" s="10" t="str">
        <f>IF('Quick Entry'!G239="","",IF(OR('Quick Entry'!G239="Acute pain episode",'Quick Entry'!G239="Yes"),"Yes","No"))</f>
        <v/>
      </c>
      <c r="R234" s="10" t="str">
        <f>IF('Quick Entry'!H239="","",'Quick Entry'!H239)</f>
        <v/>
      </c>
      <c r="S234" s="10" t="str">
        <f>IF('Quick Entry'!I239="","",'Quick Entry'!I239)</f>
        <v/>
      </c>
      <c r="T234" s="10" t="str">
        <f>IF('Quick Entry'!J239="","",'Quick Entry'!J239)</f>
        <v/>
      </c>
      <c r="U234" s="10" t="str">
        <f>IF('Quick Entry'!K239="","",'Quick Entry'!K239)</f>
        <v/>
      </c>
      <c r="V234" s="10" t="str">
        <f>IF('Quick Entry'!M239="","",'Quick Entry'!M239)</f>
        <v/>
      </c>
      <c r="W234" s="10"/>
      <c r="X234" s="9" t="str">
        <f>IF('Quick Entry'!O239="","",'Quick Entry'!O239)</f>
        <v/>
      </c>
      <c r="Y234" s="9"/>
      <c r="Z234" s="15" t="str">
        <f t="shared" ca="1" si="18"/>
        <v/>
      </c>
      <c r="AA234" s="15" t="str">
        <f>IF(V234&lt;&gt;"Yes","Not needed",IF(Q234&lt;&gt;"Yes","Review per policy",IF(Z234&gt;Settings!$B$8,"Escalate review",IF(Z234&gt;Settings!$B$7,"Review due","Not needed"))))</f>
        <v>Not needed</v>
      </c>
      <c r="AB234" s="10"/>
      <c r="AC234" s="10" t="str">
        <f>IF('Quick Entry'!P239="","",'Quick Entry'!P239)</f>
        <v/>
      </c>
      <c r="AD234" s="15" t="str">
        <f>IF(AC234="","",IF(LEFT(AC234,1)*1&gt;=Settings!$B$9,"Sedation review",""))</f>
        <v/>
      </c>
      <c r="AE234" s="10"/>
      <c r="AF234" s="10"/>
      <c r="AG234" s="9"/>
      <c r="AH234" s="10" t="str">
        <f>IF('Quick Entry'!Q239="","",'Quick Entry'!Q239)</f>
        <v/>
      </c>
      <c r="AI234" s="10" t="str">
        <f>IF('Quick Entry'!S239="","",'Quick Entry'!S239)</f>
        <v/>
      </c>
      <c r="AJ234" s="15" t="str">
        <f t="shared" si="19"/>
        <v/>
      </c>
      <c r="AK234" s="10"/>
      <c r="AL234" s="10"/>
      <c r="AM234" s="29" t="str">
        <f>IF('Quick Entry'!T239="","",'Quick Entry'!T239)</f>
        <v/>
      </c>
    </row>
    <row r="235" spans="1:39">
      <c r="A235" s="15" t="str">
        <f t="shared" si="15"/>
        <v/>
      </c>
      <c r="B235" s="10" t="str">
        <f>IF('Quick Entry'!A240="","",'Quick Entry'!A240)</f>
        <v/>
      </c>
      <c r="C235" s="10" t="str">
        <f>IF('Quick Entry'!B240="","",'Quick Entry'!B240)</f>
        <v/>
      </c>
      <c r="D235" s="9" t="str">
        <f>IF('Quick Entry'!C240="","",'Quick Entry'!C240)</f>
        <v/>
      </c>
      <c r="E235" s="10"/>
      <c r="F235" s="10" t="str">
        <f>IF('Quick Entry'!D240="","",'Quick Entry'!D240)</f>
        <v/>
      </c>
      <c r="G235" s="10" t="str">
        <f>IF('Quick Entry'!E240="","",'Quick Entry'!E240)</f>
        <v/>
      </c>
      <c r="H235" s="10" t="str">
        <f>IF('Quick Entry'!F240="","",'Quick Entry'!F240)</f>
        <v/>
      </c>
      <c r="I235" s="10"/>
      <c r="J235" s="10"/>
      <c r="K235" s="10"/>
      <c r="L235" s="10"/>
      <c r="M235" s="10"/>
      <c r="N235" s="15" t="str">
        <f t="shared" si="16"/>
        <v/>
      </c>
      <c r="O235" s="15" t="str">
        <f t="shared" si="17"/>
        <v/>
      </c>
      <c r="P235" s="15" t="str">
        <f>IF(O235="","",IF(O235&gt;=Settings!$B$5,"Moderate/severe","None/low"))</f>
        <v/>
      </c>
      <c r="Q235" s="10" t="str">
        <f>IF('Quick Entry'!G240="","",IF(OR('Quick Entry'!G240="Acute pain episode",'Quick Entry'!G240="Yes"),"Yes","No"))</f>
        <v/>
      </c>
      <c r="R235" s="10" t="str">
        <f>IF('Quick Entry'!H240="","",'Quick Entry'!H240)</f>
        <v/>
      </c>
      <c r="S235" s="10" t="str">
        <f>IF('Quick Entry'!I240="","",'Quick Entry'!I240)</f>
        <v/>
      </c>
      <c r="T235" s="10" t="str">
        <f>IF('Quick Entry'!J240="","",'Quick Entry'!J240)</f>
        <v/>
      </c>
      <c r="U235" s="10" t="str">
        <f>IF('Quick Entry'!K240="","",'Quick Entry'!K240)</f>
        <v/>
      </c>
      <c r="V235" s="10" t="str">
        <f>IF('Quick Entry'!M240="","",'Quick Entry'!M240)</f>
        <v/>
      </c>
      <c r="W235" s="10"/>
      <c r="X235" s="9" t="str">
        <f>IF('Quick Entry'!O240="","",'Quick Entry'!O240)</f>
        <v/>
      </c>
      <c r="Y235" s="9"/>
      <c r="Z235" s="15" t="str">
        <f t="shared" ca="1" si="18"/>
        <v/>
      </c>
      <c r="AA235" s="15" t="str">
        <f>IF(V235&lt;&gt;"Yes","Not needed",IF(Q235&lt;&gt;"Yes","Review per policy",IF(Z235&gt;Settings!$B$8,"Escalate review",IF(Z235&gt;Settings!$B$7,"Review due","Not needed"))))</f>
        <v>Not needed</v>
      </c>
      <c r="AB235" s="10"/>
      <c r="AC235" s="10" t="str">
        <f>IF('Quick Entry'!P240="","",'Quick Entry'!P240)</f>
        <v/>
      </c>
      <c r="AD235" s="15" t="str">
        <f>IF(AC235="","",IF(LEFT(AC235,1)*1&gt;=Settings!$B$9,"Sedation review",""))</f>
        <v/>
      </c>
      <c r="AE235" s="10"/>
      <c r="AF235" s="10"/>
      <c r="AG235" s="9"/>
      <c r="AH235" s="10" t="str">
        <f>IF('Quick Entry'!Q240="","",'Quick Entry'!Q240)</f>
        <v/>
      </c>
      <c r="AI235" s="10" t="str">
        <f>IF('Quick Entry'!S240="","",'Quick Entry'!S240)</f>
        <v/>
      </c>
      <c r="AJ235" s="15" t="str">
        <f t="shared" si="19"/>
        <v/>
      </c>
      <c r="AK235" s="10"/>
      <c r="AL235" s="10"/>
      <c r="AM235" s="29" t="str">
        <f>IF('Quick Entry'!T240="","",'Quick Entry'!T240)</f>
        <v/>
      </c>
    </row>
    <row r="236" spans="1:39">
      <c r="A236" s="15" t="str">
        <f t="shared" si="15"/>
        <v/>
      </c>
      <c r="B236" s="10" t="str">
        <f>IF('Quick Entry'!A241="","",'Quick Entry'!A241)</f>
        <v/>
      </c>
      <c r="C236" s="10" t="str">
        <f>IF('Quick Entry'!B241="","",'Quick Entry'!B241)</f>
        <v/>
      </c>
      <c r="D236" s="9" t="str">
        <f>IF('Quick Entry'!C241="","",'Quick Entry'!C241)</f>
        <v/>
      </c>
      <c r="E236" s="10"/>
      <c r="F236" s="10" t="str">
        <f>IF('Quick Entry'!D241="","",'Quick Entry'!D241)</f>
        <v/>
      </c>
      <c r="G236" s="10" t="str">
        <f>IF('Quick Entry'!E241="","",'Quick Entry'!E241)</f>
        <v/>
      </c>
      <c r="H236" s="10" t="str">
        <f>IF('Quick Entry'!F241="","",'Quick Entry'!F241)</f>
        <v/>
      </c>
      <c r="I236" s="10"/>
      <c r="J236" s="10"/>
      <c r="K236" s="10"/>
      <c r="L236" s="10"/>
      <c r="M236" s="10"/>
      <c r="N236" s="15" t="str">
        <f t="shared" si="16"/>
        <v/>
      </c>
      <c r="O236" s="15" t="str">
        <f t="shared" si="17"/>
        <v/>
      </c>
      <c r="P236" s="15" t="str">
        <f>IF(O236="","",IF(O236&gt;=Settings!$B$5,"Moderate/severe","None/low"))</f>
        <v/>
      </c>
      <c r="Q236" s="10" t="str">
        <f>IF('Quick Entry'!G241="","",IF(OR('Quick Entry'!G241="Acute pain episode",'Quick Entry'!G241="Yes"),"Yes","No"))</f>
        <v/>
      </c>
      <c r="R236" s="10" t="str">
        <f>IF('Quick Entry'!H241="","",'Quick Entry'!H241)</f>
        <v/>
      </c>
      <c r="S236" s="10" t="str">
        <f>IF('Quick Entry'!I241="","",'Quick Entry'!I241)</f>
        <v/>
      </c>
      <c r="T236" s="10" t="str">
        <f>IF('Quick Entry'!J241="","",'Quick Entry'!J241)</f>
        <v/>
      </c>
      <c r="U236" s="10" t="str">
        <f>IF('Quick Entry'!K241="","",'Quick Entry'!K241)</f>
        <v/>
      </c>
      <c r="V236" s="10" t="str">
        <f>IF('Quick Entry'!M241="","",'Quick Entry'!M241)</f>
        <v/>
      </c>
      <c r="W236" s="10"/>
      <c r="X236" s="9" t="str">
        <f>IF('Quick Entry'!O241="","",'Quick Entry'!O241)</f>
        <v/>
      </c>
      <c r="Y236" s="9"/>
      <c r="Z236" s="15" t="str">
        <f t="shared" ca="1" si="18"/>
        <v/>
      </c>
      <c r="AA236" s="15" t="str">
        <f>IF(V236&lt;&gt;"Yes","Not needed",IF(Q236&lt;&gt;"Yes","Review per policy",IF(Z236&gt;Settings!$B$8,"Escalate review",IF(Z236&gt;Settings!$B$7,"Review due","Not needed"))))</f>
        <v>Not needed</v>
      </c>
      <c r="AB236" s="10"/>
      <c r="AC236" s="10" t="str">
        <f>IF('Quick Entry'!P241="","",'Quick Entry'!P241)</f>
        <v/>
      </c>
      <c r="AD236" s="15" t="str">
        <f>IF(AC236="","",IF(LEFT(AC236,1)*1&gt;=Settings!$B$9,"Sedation review",""))</f>
        <v/>
      </c>
      <c r="AE236" s="10"/>
      <c r="AF236" s="10"/>
      <c r="AG236" s="9"/>
      <c r="AH236" s="10" t="str">
        <f>IF('Quick Entry'!Q241="","",'Quick Entry'!Q241)</f>
        <v/>
      </c>
      <c r="AI236" s="10" t="str">
        <f>IF('Quick Entry'!S241="","",'Quick Entry'!S241)</f>
        <v/>
      </c>
      <c r="AJ236" s="15" t="str">
        <f t="shared" si="19"/>
        <v/>
      </c>
      <c r="AK236" s="10"/>
      <c r="AL236" s="10"/>
      <c r="AM236" s="29" t="str">
        <f>IF('Quick Entry'!T241="","",'Quick Entry'!T241)</f>
        <v/>
      </c>
    </row>
    <row r="237" spans="1:39">
      <c r="A237" s="15" t="str">
        <f t="shared" si="15"/>
        <v/>
      </c>
      <c r="B237" s="10" t="str">
        <f>IF('Quick Entry'!A242="","",'Quick Entry'!A242)</f>
        <v/>
      </c>
      <c r="C237" s="10" t="str">
        <f>IF('Quick Entry'!B242="","",'Quick Entry'!B242)</f>
        <v/>
      </c>
      <c r="D237" s="9" t="str">
        <f>IF('Quick Entry'!C242="","",'Quick Entry'!C242)</f>
        <v/>
      </c>
      <c r="E237" s="10"/>
      <c r="F237" s="10" t="str">
        <f>IF('Quick Entry'!D242="","",'Quick Entry'!D242)</f>
        <v/>
      </c>
      <c r="G237" s="10" t="str">
        <f>IF('Quick Entry'!E242="","",'Quick Entry'!E242)</f>
        <v/>
      </c>
      <c r="H237" s="10" t="str">
        <f>IF('Quick Entry'!F242="","",'Quick Entry'!F242)</f>
        <v/>
      </c>
      <c r="I237" s="10"/>
      <c r="J237" s="10"/>
      <c r="K237" s="10"/>
      <c r="L237" s="10"/>
      <c r="M237" s="10"/>
      <c r="N237" s="15" t="str">
        <f t="shared" si="16"/>
        <v/>
      </c>
      <c r="O237" s="15" t="str">
        <f t="shared" si="17"/>
        <v/>
      </c>
      <c r="P237" s="15" t="str">
        <f>IF(O237="","",IF(O237&gt;=Settings!$B$5,"Moderate/severe","None/low"))</f>
        <v/>
      </c>
      <c r="Q237" s="10" t="str">
        <f>IF('Quick Entry'!G242="","",IF(OR('Quick Entry'!G242="Acute pain episode",'Quick Entry'!G242="Yes"),"Yes","No"))</f>
        <v/>
      </c>
      <c r="R237" s="10" t="str">
        <f>IF('Quick Entry'!H242="","",'Quick Entry'!H242)</f>
        <v/>
      </c>
      <c r="S237" s="10" t="str">
        <f>IF('Quick Entry'!I242="","",'Quick Entry'!I242)</f>
        <v/>
      </c>
      <c r="T237" s="10" t="str">
        <f>IF('Quick Entry'!J242="","",'Quick Entry'!J242)</f>
        <v/>
      </c>
      <c r="U237" s="10" t="str">
        <f>IF('Quick Entry'!K242="","",'Quick Entry'!K242)</f>
        <v/>
      </c>
      <c r="V237" s="10" t="str">
        <f>IF('Quick Entry'!M242="","",'Quick Entry'!M242)</f>
        <v/>
      </c>
      <c r="W237" s="10"/>
      <c r="X237" s="9" t="str">
        <f>IF('Quick Entry'!O242="","",'Quick Entry'!O242)</f>
        <v/>
      </c>
      <c r="Y237" s="9"/>
      <c r="Z237" s="15" t="str">
        <f t="shared" ca="1" si="18"/>
        <v/>
      </c>
      <c r="AA237" s="15" t="str">
        <f>IF(V237&lt;&gt;"Yes","Not needed",IF(Q237&lt;&gt;"Yes","Review per policy",IF(Z237&gt;Settings!$B$8,"Escalate review",IF(Z237&gt;Settings!$B$7,"Review due","Not needed"))))</f>
        <v>Not needed</v>
      </c>
      <c r="AB237" s="10"/>
      <c r="AC237" s="10" t="str">
        <f>IF('Quick Entry'!P242="","",'Quick Entry'!P242)</f>
        <v/>
      </c>
      <c r="AD237" s="15" t="str">
        <f>IF(AC237="","",IF(LEFT(AC237,1)*1&gt;=Settings!$B$9,"Sedation review",""))</f>
        <v/>
      </c>
      <c r="AE237" s="10"/>
      <c r="AF237" s="10"/>
      <c r="AG237" s="9"/>
      <c r="AH237" s="10" t="str">
        <f>IF('Quick Entry'!Q242="","",'Quick Entry'!Q242)</f>
        <v/>
      </c>
      <c r="AI237" s="10" t="str">
        <f>IF('Quick Entry'!S242="","",'Quick Entry'!S242)</f>
        <v/>
      </c>
      <c r="AJ237" s="15" t="str">
        <f t="shared" si="19"/>
        <v/>
      </c>
      <c r="AK237" s="10"/>
      <c r="AL237" s="10"/>
      <c r="AM237" s="29" t="str">
        <f>IF('Quick Entry'!T242="","",'Quick Entry'!T242)</f>
        <v/>
      </c>
    </row>
    <row r="238" spans="1:39">
      <c r="A238" s="15" t="str">
        <f t="shared" si="15"/>
        <v/>
      </c>
      <c r="B238" s="10" t="str">
        <f>IF('Quick Entry'!A243="","",'Quick Entry'!A243)</f>
        <v/>
      </c>
      <c r="C238" s="10" t="str">
        <f>IF('Quick Entry'!B243="","",'Quick Entry'!B243)</f>
        <v/>
      </c>
      <c r="D238" s="9" t="str">
        <f>IF('Quick Entry'!C243="","",'Quick Entry'!C243)</f>
        <v/>
      </c>
      <c r="E238" s="10"/>
      <c r="F238" s="10" t="str">
        <f>IF('Quick Entry'!D243="","",'Quick Entry'!D243)</f>
        <v/>
      </c>
      <c r="G238" s="10" t="str">
        <f>IF('Quick Entry'!E243="","",'Quick Entry'!E243)</f>
        <v/>
      </c>
      <c r="H238" s="10" t="str">
        <f>IF('Quick Entry'!F243="","",'Quick Entry'!F243)</f>
        <v/>
      </c>
      <c r="I238" s="10"/>
      <c r="J238" s="10"/>
      <c r="K238" s="10"/>
      <c r="L238" s="10"/>
      <c r="M238" s="10"/>
      <c r="N238" s="15" t="str">
        <f t="shared" si="16"/>
        <v/>
      </c>
      <c r="O238" s="15" t="str">
        <f t="shared" si="17"/>
        <v/>
      </c>
      <c r="P238" s="15" t="str">
        <f>IF(O238="","",IF(O238&gt;=Settings!$B$5,"Moderate/severe","None/low"))</f>
        <v/>
      </c>
      <c r="Q238" s="10" t="str">
        <f>IF('Quick Entry'!G243="","",IF(OR('Quick Entry'!G243="Acute pain episode",'Quick Entry'!G243="Yes"),"Yes","No"))</f>
        <v/>
      </c>
      <c r="R238" s="10" t="str">
        <f>IF('Quick Entry'!H243="","",'Quick Entry'!H243)</f>
        <v/>
      </c>
      <c r="S238" s="10" t="str">
        <f>IF('Quick Entry'!I243="","",'Quick Entry'!I243)</f>
        <v/>
      </c>
      <c r="T238" s="10" t="str">
        <f>IF('Quick Entry'!J243="","",'Quick Entry'!J243)</f>
        <v/>
      </c>
      <c r="U238" s="10" t="str">
        <f>IF('Quick Entry'!K243="","",'Quick Entry'!K243)</f>
        <v/>
      </c>
      <c r="V238" s="10" t="str">
        <f>IF('Quick Entry'!M243="","",'Quick Entry'!M243)</f>
        <v/>
      </c>
      <c r="W238" s="10"/>
      <c r="X238" s="9" t="str">
        <f>IF('Quick Entry'!O243="","",'Quick Entry'!O243)</f>
        <v/>
      </c>
      <c r="Y238" s="9"/>
      <c r="Z238" s="15" t="str">
        <f t="shared" ca="1" si="18"/>
        <v/>
      </c>
      <c r="AA238" s="15" t="str">
        <f>IF(V238&lt;&gt;"Yes","Not needed",IF(Q238&lt;&gt;"Yes","Review per policy",IF(Z238&gt;Settings!$B$8,"Escalate review",IF(Z238&gt;Settings!$B$7,"Review due","Not needed"))))</f>
        <v>Not needed</v>
      </c>
      <c r="AB238" s="10"/>
      <c r="AC238" s="10" t="str">
        <f>IF('Quick Entry'!P243="","",'Quick Entry'!P243)</f>
        <v/>
      </c>
      <c r="AD238" s="15" t="str">
        <f>IF(AC238="","",IF(LEFT(AC238,1)*1&gt;=Settings!$B$9,"Sedation review",""))</f>
        <v/>
      </c>
      <c r="AE238" s="10"/>
      <c r="AF238" s="10"/>
      <c r="AG238" s="9"/>
      <c r="AH238" s="10" t="str">
        <f>IF('Quick Entry'!Q243="","",'Quick Entry'!Q243)</f>
        <v/>
      </c>
      <c r="AI238" s="10" t="str">
        <f>IF('Quick Entry'!S243="","",'Quick Entry'!S243)</f>
        <v/>
      </c>
      <c r="AJ238" s="15" t="str">
        <f t="shared" si="19"/>
        <v/>
      </c>
      <c r="AK238" s="10"/>
      <c r="AL238" s="10"/>
      <c r="AM238" s="29" t="str">
        <f>IF('Quick Entry'!T243="","",'Quick Entry'!T243)</f>
        <v/>
      </c>
    </row>
    <row r="239" spans="1:39">
      <c r="A239" s="15" t="str">
        <f t="shared" si="15"/>
        <v/>
      </c>
      <c r="B239" s="10" t="str">
        <f>IF('Quick Entry'!A244="","",'Quick Entry'!A244)</f>
        <v/>
      </c>
      <c r="C239" s="10" t="str">
        <f>IF('Quick Entry'!B244="","",'Quick Entry'!B244)</f>
        <v/>
      </c>
      <c r="D239" s="9" t="str">
        <f>IF('Quick Entry'!C244="","",'Quick Entry'!C244)</f>
        <v/>
      </c>
      <c r="E239" s="10"/>
      <c r="F239" s="10" t="str">
        <f>IF('Quick Entry'!D244="","",'Quick Entry'!D244)</f>
        <v/>
      </c>
      <c r="G239" s="10" t="str">
        <f>IF('Quick Entry'!E244="","",'Quick Entry'!E244)</f>
        <v/>
      </c>
      <c r="H239" s="10" t="str">
        <f>IF('Quick Entry'!F244="","",'Quick Entry'!F244)</f>
        <v/>
      </c>
      <c r="I239" s="10"/>
      <c r="J239" s="10"/>
      <c r="K239" s="10"/>
      <c r="L239" s="10"/>
      <c r="M239" s="10"/>
      <c r="N239" s="15" t="str">
        <f t="shared" si="16"/>
        <v/>
      </c>
      <c r="O239" s="15" t="str">
        <f t="shared" si="17"/>
        <v/>
      </c>
      <c r="P239" s="15" t="str">
        <f>IF(O239="","",IF(O239&gt;=Settings!$B$5,"Moderate/severe","None/low"))</f>
        <v/>
      </c>
      <c r="Q239" s="10" t="str">
        <f>IF('Quick Entry'!G244="","",IF(OR('Quick Entry'!G244="Acute pain episode",'Quick Entry'!G244="Yes"),"Yes","No"))</f>
        <v/>
      </c>
      <c r="R239" s="10" t="str">
        <f>IF('Quick Entry'!H244="","",'Quick Entry'!H244)</f>
        <v/>
      </c>
      <c r="S239" s="10" t="str">
        <f>IF('Quick Entry'!I244="","",'Quick Entry'!I244)</f>
        <v/>
      </c>
      <c r="T239" s="10" t="str">
        <f>IF('Quick Entry'!J244="","",'Quick Entry'!J244)</f>
        <v/>
      </c>
      <c r="U239" s="10" t="str">
        <f>IF('Quick Entry'!K244="","",'Quick Entry'!K244)</f>
        <v/>
      </c>
      <c r="V239" s="10" t="str">
        <f>IF('Quick Entry'!M244="","",'Quick Entry'!M244)</f>
        <v/>
      </c>
      <c r="W239" s="10"/>
      <c r="X239" s="9" t="str">
        <f>IF('Quick Entry'!O244="","",'Quick Entry'!O244)</f>
        <v/>
      </c>
      <c r="Y239" s="9"/>
      <c r="Z239" s="15" t="str">
        <f t="shared" ca="1" si="18"/>
        <v/>
      </c>
      <c r="AA239" s="15" t="str">
        <f>IF(V239&lt;&gt;"Yes","Not needed",IF(Q239&lt;&gt;"Yes","Review per policy",IF(Z239&gt;Settings!$B$8,"Escalate review",IF(Z239&gt;Settings!$B$7,"Review due","Not needed"))))</f>
        <v>Not needed</v>
      </c>
      <c r="AB239" s="10"/>
      <c r="AC239" s="10" t="str">
        <f>IF('Quick Entry'!P244="","",'Quick Entry'!P244)</f>
        <v/>
      </c>
      <c r="AD239" s="15" t="str">
        <f>IF(AC239="","",IF(LEFT(AC239,1)*1&gt;=Settings!$B$9,"Sedation review",""))</f>
        <v/>
      </c>
      <c r="AE239" s="10"/>
      <c r="AF239" s="10"/>
      <c r="AG239" s="9"/>
      <c r="AH239" s="10" t="str">
        <f>IF('Quick Entry'!Q244="","",'Quick Entry'!Q244)</f>
        <v/>
      </c>
      <c r="AI239" s="10" t="str">
        <f>IF('Quick Entry'!S244="","",'Quick Entry'!S244)</f>
        <v/>
      </c>
      <c r="AJ239" s="15" t="str">
        <f t="shared" si="19"/>
        <v/>
      </c>
      <c r="AK239" s="10"/>
      <c r="AL239" s="10"/>
      <c r="AM239" s="29" t="str">
        <f>IF('Quick Entry'!T244="","",'Quick Entry'!T244)</f>
        <v/>
      </c>
    </row>
    <row r="240" spans="1:39">
      <c r="A240" s="15" t="str">
        <f t="shared" si="15"/>
        <v/>
      </c>
      <c r="B240" s="10" t="str">
        <f>IF('Quick Entry'!A245="","",'Quick Entry'!A245)</f>
        <v/>
      </c>
      <c r="C240" s="10" t="str">
        <f>IF('Quick Entry'!B245="","",'Quick Entry'!B245)</f>
        <v/>
      </c>
      <c r="D240" s="9" t="str">
        <f>IF('Quick Entry'!C245="","",'Quick Entry'!C245)</f>
        <v/>
      </c>
      <c r="E240" s="10"/>
      <c r="F240" s="10" t="str">
        <f>IF('Quick Entry'!D245="","",'Quick Entry'!D245)</f>
        <v/>
      </c>
      <c r="G240" s="10" t="str">
        <f>IF('Quick Entry'!E245="","",'Quick Entry'!E245)</f>
        <v/>
      </c>
      <c r="H240" s="10" t="str">
        <f>IF('Quick Entry'!F245="","",'Quick Entry'!F245)</f>
        <v/>
      </c>
      <c r="I240" s="10"/>
      <c r="J240" s="10"/>
      <c r="K240" s="10"/>
      <c r="L240" s="10"/>
      <c r="M240" s="10"/>
      <c r="N240" s="15" t="str">
        <f t="shared" si="16"/>
        <v/>
      </c>
      <c r="O240" s="15" t="str">
        <f t="shared" si="17"/>
        <v/>
      </c>
      <c r="P240" s="15" t="str">
        <f>IF(O240="","",IF(O240&gt;=Settings!$B$5,"Moderate/severe","None/low"))</f>
        <v/>
      </c>
      <c r="Q240" s="10" t="str">
        <f>IF('Quick Entry'!G245="","",IF(OR('Quick Entry'!G245="Acute pain episode",'Quick Entry'!G245="Yes"),"Yes","No"))</f>
        <v/>
      </c>
      <c r="R240" s="10" t="str">
        <f>IF('Quick Entry'!H245="","",'Quick Entry'!H245)</f>
        <v/>
      </c>
      <c r="S240" s="10" t="str">
        <f>IF('Quick Entry'!I245="","",'Quick Entry'!I245)</f>
        <v/>
      </c>
      <c r="T240" s="10" t="str">
        <f>IF('Quick Entry'!J245="","",'Quick Entry'!J245)</f>
        <v/>
      </c>
      <c r="U240" s="10" t="str">
        <f>IF('Quick Entry'!K245="","",'Quick Entry'!K245)</f>
        <v/>
      </c>
      <c r="V240" s="10" t="str">
        <f>IF('Quick Entry'!M245="","",'Quick Entry'!M245)</f>
        <v/>
      </c>
      <c r="W240" s="10"/>
      <c r="X240" s="9" t="str">
        <f>IF('Quick Entry'!O245="","",'Quick Entry'!O245)</f>
        <v/>
      </c>
      <c r="Y240" s="9"/>
      <c r="Z240" s="15" t="str">
        <f t="shared" ca="1" si="18"/>
        <v/>
      </c>
      <c r="AA240" s="15" t="str">
        <f>IF(V240&lt;&gt;"Yes","Not needed",IF(Q240&lt;&gt;"Yes","Review per policy",IF(Z240&gt;Settings!$B$8,"Escalate review",IF(Z240&gt;Settings!$B$7,"Review due","Not needed"))))</f>
        <v>Not needed</v>
      </c>
      <c r="AB240" s="10"/>
      <c r="AC240" s="10" t="str">
        <f>IF('Quick Entry'!P245="","",'Quick Entry'!P245)</f>
        <v/>
      </c>
      <c r="AD240" s="15" t="str">
        <f>IF(AC240="","",IF(LEFT(AC240,1)*1&gt;=Settings!$B$9,"Sedation review",""))</f>
        <v/>
      </c>
      <c r="AE240" s="10"/>
      <c r="AF240" s="10"/>
      <c r="AG240" s="9"/>
      <c r="AH240" s="10" t="str">
        <f>IF('Quick Entry'!Q245="","",'Quick Entry'!Q245)</f>
        <v/>
      </c>
      <c r="AI240" s="10" t="str">
        <f>IF('Quick Entry'!S245="","",'Quick Entry'!S245)</f>
        <v/>
      </c>
      <c r="AJ240" s="15" t="str">
        <f t="shared" si="19"/>
        <v/>
      </c>
      <c r="AK240" s="10"/>
      <c r="AL240" s="10"/>
      <c r="AM240" s="29" t="str">
        <f>IF('Quick Entry'!T245="","",'Quick Entry'!T245)</f>
        <v/>
      </c>
    </row>
    <row r="241" spans="1:39">
      <c r="A241" s="15" t="str">
        <f t="shared" si="15"/>
        <v/>
      </c>
      <c r="B241" s="10" t="str">
        <f>IF('Quick Entry'!A246="","",'Quick Entry'!A246)</f>
        <v/>
      </c>
      <c r="C241" s="10" t="str">
        <f>IF('Quick Entry'!B246="","",'Quick Entry'!B246)</f>
        <v/>
      </c>
      <c r="D241" s="9" t="str">
        <f>IF('Quick Entry'!C246="","",'Quick Entry'!C246)</f>
        <v/>
      </c>
      <c r="E241" s="10"/>
      <c r="F241" s="10" t="str">
        <f>IF('Quick Entry'!D246="","",'Quick Entry'!D246)</f>
        <v/>
      </c>
      <c r="G241" s="10" t="str">
        <f>IF('Quick Entry'!E246="","",'Quick Entry'!E246)</f>
        <v/>
      </c>
      <c r="H241" s="10" t="str">
        <f>IF('Quick Entry'!F246="","",'Quick Entry'!F246)</f>
        <v/>
      </c>
      <c r="I241" s="10"/>
      <c r="J241" s="10"/>
      <c r="K241" s="10"/>
      <c r="L241" s="10"/>
      <c r="M241" s="10"/>
      <c r="N241" s="15" t="str">
        <f t="shared" si="16"/>
        <v/>
      </c>
      <c r="O241" s="15" t="str">
        <f t="shared" si="17"/>
        <v/>
      </c>
      <c r="P241" s="15" t="str">
        <f>IF(O241="","",IF(O241&gt;=Settings!$B$5,"Moderate/severe","None/low"))</f>
        <v/>
      </c>
      <c r="Q241" s="10" t="str">
        <f>IF('Quick Entry'!G246="","",IF(OR('Quick Entry'!G246="Acute pain episode",'Quick Entry'!G246="Yes"),"Yes","No"))</f>
        <v/>
      </c>
      <c r="R241" s="10" t="str">
        <f>IF('Quick Entry'!H246="","",'Quick Entry'!H246)</f>
        <v/>
      </c>
      <c r="S241" s="10" t="str">
        <f>IF('Quick Entry'!I246="","",'Quick Entry'!I246)</f>
        <v/>
      </c>
      <c r="T241" s="10" t="str">
        <f>IF('Quick Entry'!J246="","",'Quick Entry'!J246)</f>
        <v/>
      </c>
      <c r="U241" s="10" t="str">
        <f>IF('Quick Entry'!K246="","",'Quick Entry'!K246)</f>
        <v/>
      </c>
      <c r="V241" s="10" t="str">
        <f>IF('Quick Entry'!M246="","",'Quick Entry'!M246)</f>
        <v/>
      </c>
      <c r="W241" s="10"/>
      <c r="X241" s="9" t="str">
        <f>IF('Quick Entry'!O246="","",'Quick Entry'!O246)</f>
        <v/>
      </c>
      <c r="Y241" s="9"/>
      <c r="Z241" s="15" t="str">
        <f t="shared" ca="1" si="18"/>
        <v/>
      </c>
      <c r="AA241" s="15" t="str">
        <f>IF(V241&lt;&gt;"Yes","Not needed",IF(Q241&lt;&gt;"Yes","Review per policy",IF(Z241&gt;Settings!$B$8,"Escalate review",IF(Z241&gt;Settings!$B$7,"Review due","Not needed"))))</f>
        <v>Not needed</v>
      </c>
      <c r="AB241" s="10"/>
      <c r="AC241" s="10" t="str">
        <f>IF('Quick Entry'!P246="","",'Quick Entry'!P246)</f>
        <v/>
      </c>
      <c r="AD241" s="15" t="str">
        <f>IF(AC241="","",IF(LEFT(AC241,1)*1&gt;=Settings!$B$9,"Sedation review",""))</f>
        <v/>
      </c>
      <c r="AE241" s="10"/>
      <c r="AF241" s="10"/>
      <c r="AG241" s="9"/>
      <c r="AH241" s="10" t="str">
        <f>IF('Quick Entry'!Q246="","",'Quick Entry'!Q246)</f>
        <v/>
      </c>
      <c r="AI241" s="10" t="str">
        <f>IF('Quick Entry'!S246="","",'Quick Entry'!S246)</f>
        <v/>
      </c>
      <c r="AJ241" s="15" t="str">
        <f t="shared" si="19"/>
        <v/>
      </c>
      <c r="AK241" s="10"/>
      <c r="AL241" s="10"/>
      <c r="AM241" s="29" t="str">
        <f>IF('Quick Entry'!T246="","",'Quick Entry'!T246)</f>
        <v/>
      </c>
    </row>
    <row r="242" spans="1:39">
      <c r="A242" s="15" t="str">
        <f t="shared" si="15"/>
        <v/>
      </c>
      <c r="B242" s="10" t="str">
        <f>IF('Quick Entry'!A247="","",'Quick Entry'!A247)</f>
        <v/>
      </c>
      <c r="C242" s="10" t="str">
        <f>IF('Quick Entry'!B247="","",'Quick Entry'!B247)</f>
        <v/>
      </c>
      <c r="D242" s="9" t="str">
        <f>IF('Quick Entry'!C247="","",'Quick Entry'!C247)</f>
        <v/>
      </c>
      <c r="E242" s="10"/>
      <c r="F242" s="10" t="str">
        <f>IF('Quick Entry'!D247="","",'Quick Entry'!D247)</f>
        <v/>
      </c>
      <c r="G242" s="10" t="str">
        <f>IF('Quick Entry'!E247="","",'Quick Entry'!E247)</f>
        <v/>
      </c>
      <c r="H242" s="10" t="str">
        <f>IF('Quick Entry'!F247="","",'Quick Entry'!F247)</f>
        <v/>
      </c>
      <c r="I242" s="10"/>
      <c r="J242" s="10"/>
      <c r="K242" s="10"/>
      <c r="L242" s="10"/>
      <c r="M242" s="10"/>
      <c r="N242" s="15" t="str">
        <f t="shared" si="16"/>
        <v/>
      </c>
      <c r="O242" s="15" t="str">
        <f t="shared" si="17"/>
        <v/>
      </c>
      <c r="P242" s="15" t="str">
        <f>IF(O242="","",IF(O242&gt;=Settings!$B$5,"Moderate/severe","None/low"))</f>
        <v/>
      </c>
      <c r="Q242" s="10" t="str">
        <f>IF('Quick Entry'!G247="","",IF(OR('Quick Entry'!G247="Acute pain episode",'Quick Entry'!G247="Yes"),"Yes","No"))</f>
        <v/>
      </c>
      <c r="R242" s="10" t="str">
        <f>IF('Quick Entry'!H247="","",'Quick Entry'!H247)</f>
        <v/>
      </c>
      <c r="S242" s="10" t="str">
        <f>IF('Quick Entry'!I247="","",'Quick Entry'!I247)</f>
        <v/>
      </c>
      <c r="T242" s="10" t="str">
        <f>IF('Quick Entry'!J247="","",'Quick Entry'!J247)</f>
        <v/>
      </c>
      <c r="U242" s="10" t="str">
        <f>IF('Quick Entry'!K247="","",'Quick Entry'!K247)</f>
        <v/>
      </c>
      <c r="V242" s="10" t="str">
        <f>IF('Quick Entry'!M247="","",'Quick Entry'!M247)</f>
        <v/>
      </c>
      <c r="W242" s="10"/>
      <c r="X242" s="9" t="str">
        <f>IF('Quick Entry'!O247="","",'Quick Entry'!O247)</f>
        <v/>
      </c>
      <c r="Y242" s="9"/>
      <c r="Z242" s="15" t="str">
        <f t="shared" ca="1" si="18"/>
        <v/>
      </c>
      <c r="AA242" s="15" t="str">
        <f>IF(V242&lt;&gt;"Yes","Not needed",IF(Q242&lt;&gt;"Yes","Review per policy",IF(Z242&gt;Settings!$B$8,"Escalate review",IF(Z242&gt;Settings!$B$7,"Review due","Not needed"))))</f>
        <v>Not needed</v>
      </c>
      <c r="AB242" s="10"/>
      <c r="AC242" s="10" t="str">
        <f>IF('Quick Entry'!P247="","",'Quick Entry'!P247)</f>
        <v/>
      </c>
      <c r="AD242" s="15" t="str">
        <f>IF(AC242="","",IF(LEFT(AC242,1)*1&gt;=Settings!$B$9,"Sedation review",""))</f>
        <v/>
      </c>
      <c r="AE242" s="10"/>
      <c r="AF242" s="10"/>
      <c r="AG242" s="9"/>
      <c r="AH242" s="10" t="str">
        <f>IF('Quick Entry'!Q247="","",'Quick Entry'!Q247)</f>
        <v/>
      </c>
      <c r="AI242" s="10" t="str">
        <f>IF('Quick Entry'!S247="","",'Quick Entry'!S247)</f>
        <v/>
      </c>
      <c r="AJ242" s="15" t="str">
        <f t="shared" si="19"/>
        <v/>
      </c>
      <c r="AK242" s="10"/>
      <c r="AL242" s="10"/>
      <c r="AM242" s="29" t="str">
        <f>IF('Quick Entry'!T247="","",'Quick Entry'!T247)</f>
        <v/>
      </c>
    </row>
    <row r="243" spans="1:39">
      <c r="A243" s="15" t="str">
        <f t="shared" si="15"/>
        <v/>
      </c>
      <c r="B243" s="10" t="str">
        <f>IF('Quick Entry'!A248="","",'Quick Entry'!A248)</f>
        <v/>
      </c>
      <c r="C243" s="10" t="str">
        <f>IF('Quick Entry'!B248="","",'Quick Entry'!B248)</f>
        <v/>
      </c>
      <c r="D243" s="9" t="str">
        <f>IF('Quick Entry'!C248="","",'Quick Entry'!C248)</f>
        <v/>
      </c>
      <c r="E243" s="10"/>
      <c r="F243" s="10" t="str">
        <f>IF('Quick Entry'!D248="","",'Quick Entry'!D248)</f>
        <v/>
      </c>
      <c r="G243" s="10" t="str">
        <f>IF('Quick Entry'!E248="","",'Quick Entry'!E248)</f>
        <v/>
      </c>
      <c r="H243" s="10" t="str">
        <f>IF('Quick Entry'!F248="","",'Quick Entry'!F248)</f>
        <v/>
      </c>
      <c r="I243" s="10"/>
      <c r="J243" s="10"/>
      <c r="K243" s="10"/>
      <c r="L243" s="10"/>
      <c r="M243" s="10"/>
      <c r="N243" s="15" t="str">
        <f t="shared" si="16"/>
        <v/>
      </c>
      <c r="O243" s="15" t="str">
        <f t="shared" si="17"/>
        <v/>
      </c>
      <c r="P243" s="15" t="str">
        <f>IF(O243="","",IF(O243&gt;=Settings!$B$5,"Moderate/severe","None/low"))</f>
        <v/>
      </c>
      <c r="Q243" s="10" t="str">
        <f>IF('Quick Entry'!G248="","",IF(OR('Quick Entry'!G248="Acute pain episode",'Quick Entry'!G248="Yes"),"Yes","No"))</f>
        <v/>
      </c>
      <c r="R243" s="10" t="str">
        <f>IF('Quick Entry'!H248="","",'Quick Entry'!H248)</f>
        <v/>
      </c>
      <c r="S243" s="10" t="str">
        <f>IF('Quick Entry'!I248="","",'Quick Entry'!I248)</f>
        <v/>
      </c>
      <c r="T243" s="10" t="str">
        <f>IF('Quick Entry'!J248="","",'Quick Entry'!J248)</f>
        <v/>
      </c>
      <c r="U243" s="10" t="str">
        <f>IF('Quick Entry'!K248="","",'Quick Entry'!K248)</f>
        <v/>
      </c>
      <c r="V243" s="10" t="str">
        <f>IF('Quick Entry'!M248="","",'Quick Entry'!M248)</f>
        <v/>
      </c>
      <c r="W243" s="10"/>
      <c r="X243" s="9" t="str">
        <f>IF('Quick Entry'!O248="","",'Quick Entry'!O248)</f>
        <v/>
      </c>
      <c r="Y243" s="9"/>
      <c r="Z243" s="15" t="str">
        <f t="shared" ca="1" si="18"/>
        <v/>
      </c>
      <c r="AA243" s="15" t="str">
        <f>IF(V243&lt;&gt;"Yes","Not needed",IF(Q243&lt;&gt;"Yes","Review per policy",IF(Z243&gt;Settings!$B$8,"Escalate review",IF(Z243&gt;Settings!$B$7,"Review due","Not needed"))))</f>
        <v>Not needed</v>
      </c>
      <c r="AB243" s="10"/>
      <c r="AC243" s="10" t="str">
        <f>IF('Quick Entry'!P248="","",'Quick Entry'!P248)</f>
        <v/>
      </c>
      <c r="AD243" s="15" t="str">
        <f>IF(AC243="","",IF(LEFT(AC243,1)*1&gt;=Settings!$B$9,"Sedation review",""))</f>
        <v/>
      </c>
      <c r="AE243" s="10"/>
      <c r="AF243" s="10"/>
      <c r="AG243" s="9"/>
      <c r="AH243" s="10" t="str">
        <f>IF('Quick Entry'!Q248="","",'Quick Entry'!Q248)</f>
        <v/>
      </c>
      <c r="AI243" s="10" t="str">
        <f>IF('Quick Entry'!S248="","",'Quick Entry'!S248)</f>
        <v/>
      </c>
      <c r="AJ243" s="15" t="str">
        <f t="shared" si="19"/>
        <v/>
      </c>
      <c r="AK243" s="10"/>
      <c r="AL243" s="10"/>
      <c r="AM243" s="29" t="str">
        <f>IF('Quick Entry'!T248="","",'Quick Entry'!T248)</f>
        <v/>
      </c>
    </row>
    <row r="244" spans="1:39">
      <c r="A244" s="15" t="str">
        <f t="shared" si="15"/>
        <v/>
      </c>
      <c r="B244" s="10" t="str">
        <f>IF('Quick Entry'!A249="","",'Quick Entry'!A249)</f>
        <v/>
      </c>
      <c r="C244" s="10" t="str">
        <f>IF('Quick Entry'!B249="","",'Quick Entry'!B249)</f>
        <v/>
      </c>
      <c r="D244" s="9" t="str">
        <f>IF('Quick Entry'!C249="","",'Quick Entry'!C249)</f>
        <v/>
      </c>
      <c r="E244" s="10"/>
      <c r="F244" s="10" t="str">
        <f>IF('Quick Entry'!D249="","",'Quick Entry'!D249)</f>
        <v/>
      </c>
      <c r="G244" s="10" t="str">
        <f>IF('Quick Entry'!E249="","",'Quick Entry'!E249)</f>
        <v/>
      </c>
      <c r="H244" s="10" t="str">
        <f>IF('Quick Entry'!F249="","",'Quick Entry'!F249)</f>
        <v/>
      </c>
      <c r="I244" s="10"/>
      <c r="J244" s="10"/>
      <c r="K244" s="10"/>
      <c r="L244" s="10"/>
      <c r="M244" s="10"/>
      <c r="N244" s="15" t="str">
        <f t="shared" si="16"/>
        <v/>
      </c>
      <c r="O244" s="15" t="str">
        <f t="shared" si="17"/>
        <v/>
      </c>
      <c r="P244" s="15" t="str">
        <f>IF(O244="","",IF(O244&gt;=Settings!$B$5,"Moderate/severe","None/low"))</f>
        <v/>
      </c>
      <c r="Q244" s="10" t="str">
        <f>IF('Quick Entry'!G249="","",IF(OR('Quick Entry'!G249="Acute pain episode",'Quick Entry'!G249="Yes"),"Yes","No"))</f>
        <v/>
      </c>
      <c r="R244" s="10" t="str">
        <f>IF('Quick Entry'!H249="","",'Quick Entry'!H249)</f>
        <v/>
      </c>
      <c r="S244" s="10" t="str">
        <f>IF('Quick Entry'!I249="","",'Quick Entry'!I249)</f>
        <v/>
      </c>
      <c r="T244" s="10" t="str">
        <f>IF('Quick Entry'!J249="","",'Quick Entry'!J249)</f>
        <v/>
      </c>
      <c r="U244" s="10" t="str">
        <f>IF('Quick Entry'!K249="","",'Quick Entry'!K249)</f>
        <v/>
      </c>
      <c r="V244" s="10" t="str">
        <f>IF('Quick Entry'!M249="","",'Quick Entry'!M249)</f>
        <v/>
      </c>
      <c r="W244" s="10"/>
      <c r="X244" s="9" t="str">
        <f>IF('Quick Entry'!O249="","",'Quick Entry'!O249)</f>
        <v/>
      </c>
      <c r="Y244" s="9"/>
      <c r="Z244" s="15" t="str">
        <f t="shared" ca="1" si="18"/>
        <v/>
      </c>
      <c r="AA244" s="15" t="str">
        <f>IF(V244&lt;&gt;"Yes","Not needed",IF(Q244&lt;&gt;"Yes","Review per policy",IF(Z244&gt;Settings!$B$8,"Escalate review",IF(Z244&gt;Settings!$B$7,"Review due","Not needed"))))</f>
        <v>Not needed</v>
      </c>
      <c r="AB244" s="10"/>
      <c r="AC244" s="10" t="str">
        <f>IF('Quick Entry'!P249="","",'Quick Entry'!P249)</f>
        <v/>
      </c>
      <c r="AD244" s="15" t="str">
        <f>IF(AC244="","",IF(LEFT(AC244,1)*1&gt;=Settings!$B$9,"Sedation review",""))</f>
        <v/>
      </c>
      <c r="AE244" s="10"/>
      <c r="AF244" s="10"/>
      <c r="AG244" s="9"/>
      <c r="AH244" s="10" t="str">
        <f>IF('Quick Entry'!Q249="","",'Quick Entry'!Q249)</f>
        <v/>
      </c>
      <c r="AI244" s="10" t="str">
        <f>IF('Quick Entry'!S249="","",'Quick Entry'!S249)</f>
        <v/>
      </c>
      <c r="AJ244" s="15" t="str">
        <f t="shared" si="19"/>
        <v/>
      </c>
      <c r="AK244" s="10"/>
      <c r="AL244" s="10"/>
      <c r="AM244" s="29" t="str">
        <f>IF('Quick Entry'!T249="","",'Quick Entry'!T249)</f>
        <v/>
      </c>
    </row>
    <row r="245" spans="1:39">
      <c r="A245" s="15" t="str">
        <f t="shared" si="15"/>
        <v/>
      </c>
      <c r="B245" s="10" t="str">
        <f>IF('Quick Entry'!A250="","",'Quick Entry'!A250)</f>
        <v/>
      </c>
      <c r="C245" s="10" t="str">
        <f>IF('Quick Entry'!B250="","",'Quick Entry'!B250)</f>
        <v/>
      </c>
      <c r="D245" s="9" t="str">
        <f>IF('Quick Entry'!C250="","",'Quick Entry'!C250)</f>
        <v/>
      </c>
      <c r="E245" s="10"/>
      <c r="F245" s="10" t="str">
        <f>IF('Quick Entry'!D250="","",'Quick Entry'!D250)</f>
        <v/>
      </c>
      <c r="G245" s="10" t="str">
        <f>IF('Quick Entry'!E250="","",'Quick Entry'!E250)</f>
        <v/>
      </c>
      <c r="H245" s="10" t="str">
        <f>IF('Quick Entry'!F250="","",'Quick Entry'!F250)</f>
        <v/>
      </c>
      <c r="I245" s="10"/>
      <c r="J245" s="10"/>
      <c r="K245" s="10"/>
      <c r="L245" s="10"/>
      <c r="M245" s="10"/>
      <c r="N245" s="15" t="str">
        <f t="shared" si="16"/>
        <v/>
      </c>
      <c r="O245" s="15" t="str">
        <f t="shared" si="17"/>
        <v/>
      </c>
      <c r="P245" s="15" t="str">
        <f>IF(O245="","",IF(O245&gt;=Settings!$B$5,"Moderate/severe","None/low"))</f>
        <v/>
      </c>
      <c r="Q245" s="10" t="str">
        <f>IF('Quick Entry'!G250="","",IF(OR('Quick Entry'!G250="Acute pain episode",'Quick Entry'!G250="Yes"),"Yes","No"))</f>
        <v/>
      </c>
      <c r="R245" s="10" t="str">
        <f>IF('Quick Entry'!H250="","",'Quick Entry'!H250)</f>
        <v/>
      </c>
      <c r="S245" s="10" t="str">
        <f>IF('Quick Entry'!I250="","",'Quick Entry'!I250)</f>
        <v/>
      </c>
      <c r="T245" s="10" t="str">
        <f>IF('Quick Entry'!J250="","",'Quick Entry'!J250)</f>
        <v/>
      </c>
      <c r="U245" s="10" t="str">
        <f>IF('Quick Entry'!K250="","",'Quick Entry'!K250)</f>
        <v/>
      </c>
      <c r="V245" s="10" t="str">
        <f>IF('Quick Entry'!M250="","",'Quick Entry'!M250)</f>
        <v/>
      </c>
      <c r="W245" s="10"/>
      <c r="X245" s="9" t="str">
        <f>IF('Quick Entry'!O250="","",'Quick Entry'!O250)</f>
        <v/>
      </c>
      <c r="Y245" s="9"/>
      <c r="Z245" s="15" t="str">
        <f t="shared" ca="1" si="18"/>
        <v/>
      </c>
      <c r="AA245" s="15" t="str">
        <f>IF(V245&lt;&gt;"Yes","Not needed",IF(Q245&lt;&gt;"Yes","Review per policy",IF(Z245&gt;Settings!$B$8,"Escalate review",IF(Z245&gt;Settings!$B$7,"Review due","Not needed"))))</f>
        <v>Not needed</v>
      </c>
      <c r="AB245" s="10"/>
      <c r="AC245" s="10" t="str">
        <f>IF('Quick Entry'!P250="","",'Quick Entry'!P250)</f>
        <v/>
      </c>
      <c r="AD245" s="15" t="str">
        <f>IF(AC245="","",IF(LEFT(AC245,1)*1&gt;=Settings!$B$9,"Sedation review",""))</f>
        <v/>
      </c>
      <c r="AE245" s="10"/>
      <c r="AF245" s="10"/>
      <c r="AG245" s="9"/>
      <c r="AH245" s="10" t="str">
        <f>IF('Quick Entry'!Q250="","",'Quick Entry'!Q250)</f>
        <v/>
      </c>
      <c r="AI245" s="10" t="str">
        <f>IF('Quick Entry'!S250="","",'Quick Entry'!S250)</f>
        <v/>
      </c>
      <c r="AJ245" s="15" t="str">
        <f t="shared" si="19"/>
        <v/>
      </c>
      <c r="AK245" s="10"/>
      <c r="AL245" s="10"/>
      <c r="AM245" s="29" t="str">
        <f>IF('Quick Entry'!T250="","",'Quick Entry'!T250)</f>
        <v/>
      </c>
    </row>
    <row r="246" spans="1:39">
      <c r="A246" s="15" t="str">
        <f t="shared" si="15"/>
        <v/>
      </c>
      <c r="B246" s="10" t="str">
        <f>IF('Quick Entry'!A251="","",'Quick Entry'!A251)</f>
        <v/>
      </c>
      <c r="C246" s="10" t="str">
        <f>IF('Quick Entry'!B251="","",'Quick Entry'!B251)</f>
        <v/>
      </c>
      <c r="D246" s="9" t="str">
        <f>IF('Quick Entry'!C251="","",'Quick Entry'!C251)</f>
        <v/>
      </c>
      <c r="E246" s="10"/>
      <c r="F246" s="10" t="str">
        <f>IF('Quick Entry'!D251="","",'Quick Entry'!D251)</f>
        <v/>
      </c>
      <c r="G246" s="10" t="str">
        <f>IF('Quick Entry'!E251="","",'Quick Entry'!E251)</f>
        <v/>
      </c>
      <c r="H246" s="10" t="str">
        <f>IF('Quick Entry'!F251="","",'Quick Entry'!F251)</f>
        <v/>
      </c>
      <c r="I246" s="10"/>
      <c r="J246" s="10"/>
      <c r="K246" s="10"/>
      <c r="L246" s="10"/>
      <c r="M246" s="10"/>
      <c r="N246" s="15" t="str">
        <f t="shared" si="16"/>
        <v/>
      </c>
      <c r="O246" s="15" t="str">
        <f t="shared" si="17"/>
        <v/>
      </c>
      <c r="P246" s="15" t="str">
        <f>IF(O246="","",IF(O246&gt;=Settings!$B$5,"Moderate/severe","None/low"))</f>
        <v/>
      </c>
      <c r="Q246" s="10" t="str">
        <f>IF('Quick Entry'!G251="","",IF(OR('Quick Entry'!G251="Acute pain episode",'Quick Entry'!G251="Yes"),"Yes","No"))</f>
        <v/>
      </c>
      <c r="R246" s="10" t="str">
        <f>IF('Quick Entry'!H251="","",'Quick Entry'!H251)</f>
        <v/>
      </c>
      <c r="S246" s="10" t="str">
        <f>IF('Quick Entry'!I251="","",'Quick Entry'!I251)</f>
        <v/>
      </c>
      <c r="T246" s="10" t="str">
        <f>IF('Quick Entry'!J251="","",'Quick Entry'!J251)</f>
        <v/>
      </c>
      <c r="U246" s="10" t="str">
        <f>IF('Quick Entry'!K251="","",'Quick Entry'!K251)</f>
        <v/>
      </c>
      <c r="V246" s="10" t="str">
        <f>IF('Quick Entry'!M251="","",'Quick Entry'!M251)</f>
        <v/>
      </c>
      <c r="W246" s="10"/>
      <c r="X246" s="9" t="str">
        <f>IF('Quick Entry'!O251="","",'Quick Entry'!O251)</f>
        <v/>
      </c>
      <c r="Y246" s="9"/>
      <c r="Z246" s="15" t="str">
        <f t="shared" ca="1" si="18"/>
        <v/>
      </c>
      <c r="AA246" s="15" t="str">
        <f>IF(V246&lt;&gt;"Yes","Not needed",IF(Q246&lt;&gt;"Yes","Review per policy",IF(Z246&gt;Settings!$B$8,"Escalate review",IF(Z246&gt;Settings!$B$7,"Review due","Not needed"))))</f>
        <v>Not needed</v>
      </c>
      <c r="AB246" s="10"/>
      <c r="AC246" s="10" t="str">
        <f>IF('Quick Entry'!P251="","",'Quick Entry'!P251)</f>
        <v/>
      </c>
      <c r="AD246" s="15" t="str">
        <f>IF(AC246="","",IF(LEFT(AC246,1)*1&gt;=Settings!$B$9,"Sedation review",""))</f>
        <v/>
      </c>
      <c r="AE246" s="10"/>
      <c r="AF246" s="10"/>
      <c r="AG246" s="9"/>
      <c r="AH246" s="10" t="str">
        <f>IF('Quick Entry'!Q251="","",'Quick Entry'!Q251)</f>
        <v/>
      </c>
      <c r="AI246" s="10" t="str">
        <f>IF('Quick Entry'!S251="","",'Quick Entry'!S251)</f>
        <v/>
      </c>
      <c r="AJ246" s="15" t="str">
        <f t="shared" si="19"/>
        <v/>
      </c>
      <c r="AK246" s="10"/>
      <c r="AL246" s="10"/>
      <c r="AM246" s="29" t="str">
        <f>IF('Quick Entry'!T251="","",'Quick Entry'!T251)</f>
        <v/>
      </c>
    </row>
    <row r="247" spans="1:39">
      <c r="A247" s="15" t="str">
        <f t="shared" si="15"/>
        <v/>
      </c>
      <c r="B247" s="10" t="str">
        <f>IF('Quick Entry'!A252="","",'Quick Entry'!A252)</f>
        <v/>
      </c>
      <c r="C247" s="10" t="str">
        <f>IF('Quick Entry'!B252="","",'Quick Entry'!B252)</f>
        <v/>
      </c>
      <c r="D247" s="9" t="str">
        <f>IF('Quick Entry'!C252="","",'Quick Entry'!C252)</f>
        <v/>
      </c>
      <c r="E247" s="10"/>
      <c r="F247" s="10" t="str">
        <f>IF('Quick Entry'!D252="","",'Quick Entry'!D252)</f>
        <v/>
      </c>
      <c r="G247" s="10" t="str">
        <f>IF('Quick Entry'!E252="","",'Quick Entry'!E252)</f>
        <v/>
      </c>
      <c r="H247" s="10" t="str">
        <f>IF('Quick Entry'!F252="","",'Quick Entry'!F252)</f>
        <v/>
      </c>
      <c r="I247" s="10"/>
      <c r="J247" s="10"/>
      <c r="K247" s="10"/>
      <c r="L247" s="10"/>
      <c r="M247" s="10"/>
      <c r="N247" s="15" t="str">
        <f t="shared" si="16"/>
        <v/>
      </c>
      <c r="O247" s="15" t="str">
        <f t="shared" si="17"/>
        <v/>
      </c>
      <c r="P247" s="15" t="str">
        <f>IF(O247="","",IF(O247&gt;=Settings!$B$5,"Moderate/severe","None/low"))</f>
        <v/>
      </c>
      <c r="Q247" s="10" t="str">
        <f>IF('Quick Entry'!G252="","",IF(OR('Quick Entry'!G252="Acute pain episode",'Quick Entry'!G252="Yes"),"Yes","No"))</f>
        <v/>
      </c>
      <c r="R247" s="10" t="str">
        <f>IF('Quick Entry'!H252="","",'Quick Entry'!H252)</f>
        <v/>
      </c>
      <c r="S247" s="10" t="str">
        <f>IF('Quick Entry'!I252="","",'Quick Entry'!I252)</f>
        <v/>
      </c>
      <c r="T247" s="10" t="str">
        <f>IF('Quick Entry'!J252="","",'Quick Entry'!J252)</f>
        <v/>
      </c>
      <c r="U247" s="10" t="str">
        <f>IF('Quick Entry'!K252="","",'Quick Entry'!K252)</f>
        <v/>
      </c>
      <c r="V247" s="10" t="str">
        <f>IF('Quick Entry'!M252="","",'Quick Entry'!M252)</f>
        <v/>
      </c>
      <c r="W247" s="10"/>
      <c r="X247" s="9" t="str">
        <f>IF('Quick Entry'!O252="","",'Quick Entry'!O252)</f>
        <v/>
      </c>
      <c r="Y247" s="9"/>
      <c r="Z247" s="15" t="str">
        <f t="shared" ca="1" si="18"/>
        <v/>
      </c>
      <c r="AA247" s="15" t="str">
        <f>IF(V247&lt;&gt;"Yes","Not needed",IF(Q247&lt;&gt;"Yes","Review per policy",IF(Z247&gt;Settings!$B$8,"Escalate review",IF(Z247&gt;Settings!$B$7,"Review due","Not needed"))))</f>
        <v>Not needed</v>
      </c>
      <c r="AB247" s="10"/>
      <c r="AC247" s="10" t="str">
        <f>IF('Quick Entry'!P252="","",'Quick Entry'!P252)</f>
        <v/>
      </c>
      <c r="AD247" s="15" t="str">
        <f>IF(AC247="","",IF(LEFT(AC247,1)*1&gt;=Settings!$B$9,"Sedation review",""))</f>
        <v/>
      </c>
      <c r="AE247" s="10"/>
      <c r="AF247" s="10"/>
      <c r="AG247" s="9"/>
      <c r="AH247" s="10" t="str">
        <f>IF('Quick Entry'!Q252="","",'Quick Entry'!Q252)</f>
        <v/>
      </c>
      <c r="AI247" s="10" t="str">
        <f>IF('Quick Entry'!S252="","",'Quick Entry'!S252)</f>
        <v/>
      </c>
      <c r="AJ247" s="15" t="str">
        <f t="shared" si="19"/>
        <v/>
      </c>
      <c r="AK247" s="10"/>
      <c r="AL247" s="10"/>
      <c r="AM247" s="29" t="str">
        <f>IF('Quick Entry'!T252="","",'Quick Entry'!T252)</f>
        <v/>
      </c>
    </row>
    <row r="248" spans="1:39">
      <c r="A248" s="15" t="str">
        <f t="shared" si="15"/>
        <v/>
      </c>
      <c r="B248" s="10" t="str">
        <f>IF('Quick Entry'!A253="","",'Quick Entry'!A253)</f>
        <v/>
      </c>
      <c r="C248" s="10" t="str">
        <f>IF('Quick Entry'!B253="","",'Quick Entry'!B253)</f>
        <v/>
      </c>
      <c r="D248" s="9" t="str">
        <f>IF('Quick Entry'!C253="","",'Quick Entry'!C253)</f>
        <v/>
      </c>
      <c r="E248" s="10"/>
      <c r="F248" s="10" t="str">
        <f>IF('Quick Entry'!D253="","",'Quick Entry'!D253)</f>
        <v/>
      </c>
      <c r="G248" s="10" t="str">
        <f>IF('Quick Entry'!E253="","",'Quick Entry'!E253)</f>
        <v/>
      </c>
      <c r="H248" s="10" t="str">
        <f>IF('Quick Entry'!F253="","",'Quick Entry'!F253)</f>
        <v/>
      </c>
      <c r="I248" s="10"/>
      <c r="J248" s="10"/>
      <c r="K248" s="10"/>
      <c r="L248" s="10"/>
      <c r="M248" s="10"/>
      <c r="N248" s="15" t="str">
        <f t="shared" si="16"/>
        <v/>
      </c>
      <c r="O248" s="15" t="str">
        <f t="shared" si="17"/>
        <v/>
      </c>
      <c r="P248" s="15" t="str">
        <f>IF(O248="","",IF(O248&gt;=Settings!$B$5,"Moderate/severe","None/low"))</f>
        <v/>
      </c>
      <c r="Q248" s="10" t="str">
        <f>IF('Quick Entry'!G253="","",IF(OR('Quick Entry'!G253="Acute pain episode",'Quick Entry'!G253="Yes"),"Yes","No"))</f>
        <v/>
      </c>
      <c r="R248" s="10" t="str">
        <f>IF('Quick Entry'!H253="","",'Quick Entry'!H253)</f>
        <v/>
      </c>
      <c r="S248" s="10" t="str">
        <f>IF('Quick Entry'!I253="","",'Quick Entry'!I253)</f>
        <v/>
      </c>
      <c r="T248" s="10" t="str">
        <f>IF('Quick Entry'!J253="","",'Quick Entry'!J253)</f>
        <v/>
      </c>
      <c r="U248" s="10" t="str">
        <f>IF('Quick Entry'!K253="","",'Quick Entry'!K253)</f>
        <v/>
      </c>
      <c r="V248" s="10" t="str">
        <f>IF('Quick Entry'!M253="","",'Quick Entry'!M253)</f>
        <v/>
      </c>
      <c r="W248" s="10"/>
      <c r="X248" s="9" t="str">
        <f>IF('Quick Entry'!O253="","",'Quick Entry'!O253)</f>
        <v/>
      </c>
      <c r="Y248" s="9"/>
      <c r="Z248" s="15" t="str">
        <f t="shared" ca="1" si="18"/>
        <v/>
      </c>
      <c r="AA248" s="15" t="str">
        <f>IF(V248&lt;&gt;"Yes","Not needed",IF(Q248&lt;&gt;"Yes","Review per policy",IF(Z248&gt;Settings!$B$8,"Escalate review",IF(Z248&gt;Settings!$B$7,"Review due","Not needed"))))</f>
        <v>Not needed</v>
      </c>
      <c r="AB248" s="10"/>
      <c r="AC248" s="10" t="str">
        <f>IF('Quick Entry'!P253="","",'Quick Entry'!P253)</f>
        <v/>
      </c>
      <c r="AD248" s="15" t="str">
        <f>IF(AC248="","",IF(LEFT(AC248,1)*1&gt;=Settings!$B$9,"Sedation review",""))</f>
        <v/>
      </c>
      <c r="AE248" s="10"/>
      <c r="AF248" s="10"/>
      <c r="AG248" s="9"/>
      <c r="AH248" s="10" t="str">
        <f>IF('Quick Entry'!Q253="","",'Quick Entry'!Q253)</f>
        <v/>
      </c>
      <c r="AI248" s="10" t="str">
        <f>IF('Quick Entry'!S253="","",'Quick Entry'!S253)</f>
        <v/>
      </c>
      <c r="AJ248" s="15" t="str">
        <f t="shared" si="19"/>
        <v/>
      </c>
      <c r="AK248" s="10"/>
      <c r="AL248" s="10"/>
      <c r="AM248" s="29" t="str">
        <f>IF('Quick Entry'!T253="","",'Quick Entry'!T253)</f>
        <v/>
      </c>
    </row>
    <row r="249" spans="1:39">
      <c r="A249" s="15" t="str">
        <f t="shared" si="15"/>
        <v/>
      </c>
      <c r="B249" s="10" t="str">
        <f>IF('Quick Entry'!A254="","",'Quick Entry'!A254)</f>
        <v/>
      </c>
      <c r="C249" s="10" t="str">
        <f>IF('Quick Entry'!B254="","",'Quick Entry'!B254)</f>
        <v/>
      </c>
      <c r="D249" s="9" t="str">
        <f>IF('Quick Entry'!C254="","",'Quick Entry'!C254)</f>
        <v/>
      </c>
      <c r="E249" s="10"/>
      <c r="F249" s="10" t="str">
        <f>IF('Quick Entry'!D254="","",'Quick Entry'!D254)</f>
        <v/>
      </c>
      <c r="G249" s="10" t="str">
        <f>IF('Quick Entry'!E254="","",'Quick Entry'!E254)</f>
        <v/>
      </c>
      <c r="H249" s="10" t="str">
        <f>IF('Quick Entry'!F254="","",'Quick Entry'!F254)</f>
        <v/>
      </c>
      <c r="I249" s="10"/>
      <c r="J249" s="10"/>
      <c r="K249" s="10"/>
      <c r="L249" s="10"/>
      <c r="M249" s="10"/>
      <c r="N249" s="15" t="str">
        <f t="shared" si="16"/>
        <v/>
      </c>
      <c r="O249" s="15" t="str">
        <f t="shared" si="17"/>
        <v/>
      </c>
      <c r="P249" s="15" t="str">
        <f>IF(O249="","",IF(O249&gt;=Settings!$B$5,"Moderate/severe","None/low"))</f>
        <v/>
      </c>
      <c r="Q249" s="10" t="str">
        <f>IF('Quick Entry'!G254="","",IF(OR('Quick Entry'!G254="Acute pain episode",'Quick Entry'!G254="Yes"),"Yes","No"))</f>
        <v/>
      </c>
      <c r="R249" s="10" t="str">
        <f>IF('Quick Entry'!H254="","",'Quick Entry'!H254)</f>
        <v/>
      </c>
      <c r="S249" s="10" t="str">
        <f>IF('Quick Entry'!I254="","",'Quick Entry'!I254)</f>
        <v/>
      </c>
      <c r="T249" s="10" t="str">
        <f>IF('Quick Entry'!J254="","",'Quick Entry'!J254)</f>
        <v/>
      </c>
      <c r="U249" s="10" t="str">
        <f>IF('Quick Entry'!K254="","",'Quick Entry'!K254)</f>
        <v/>
      </c>
      <c r="V249" s="10" t="str">
        <f>IF('Quick Entry'!M254="","",'Quick Entry'!M254)</f>
        <v/>
      </c>
      <c r="W249" s="10"/>
      <c r="X249" s="9" t="str">
        <f>IF('Quick Entry'!O254="","",'Quick Entry'!O254)</f>
        <v/>
      </c>
      <c r="Y249" s="9"/>
      <c r="Z249" s="15" t="str">
        <f t="shared" ca="1" si="18"/>
        <v/>
      </c>
      <c r="AA249" s="15" t="str">
        <f>IF(V249&lt;&gt;"Yes","Not needed",IF(Q249&lt;&gt;"Yes","Review per policy",IF(Z249&gt;Settings!$B$8,"Escalate review",IF(Z249&gt;Settings!$B$7,"Review due","Not needed"))))</f>
        <v>Not needed</v>
      </c>
      <c r="AB249" s="10"/>
      <c r="AC249" s="10" t="str">
        <f>IF('Quick Entry'!P254="","",'Quick Entry'!P254)</f>
        <v/>
      </c>
      <c r="AD249" s="15" t="str">
        <f>IF(AC249="","",IF(LEFT(AC249,1)*1&gt;=Settings!$B$9,"Sedation review",""))</f>
        <v/>
      </c>
      <c r="AE249" s="10"/>
      <c r="AF249" s="10"/>
      <c r="AG249" s="9"/>
      <c r="AH249" s="10" t="str">
        <f>IF('Quick Entry'!Q254="","",'Quick Entry'!Q254)</f>
        <v/>
      </c>
      <c r="AI249" s="10" t="str">
        <f>IF('Quick Entry'!S254="","",'Quick Entry'!S254)</f>
        <v/>
      </c>
      <c r="AJ249" s="15" t="str">
        <f t="shared" si="19"/>
        <v/>
      </c>
      <c r="AK249" s="10"/>
      <c r="AL249" s="10"/>
      <c r="AM249" s="29" t="str">
        <f>IF('Quick Entry'!T254="","",'Quick Entry'!T254)</f>
        <v/>
      </c>
    </row>
    <row r="250" spans="1:39">
      <c r="A250" s="15" t="str">
        <f t="shared" si="15"/>
        <v/>
      </c>
      <c r="B250" s="10" t="str">
        <f>IF('Quick Entry'!A255="","",'Quick Entry'!A255)</f>
        <v/>
      </c>
      <c r="C250" s="10" t="str">
        <f>IF('Quick Entry'!B255="","",'Quick Entry'!B255)</f>
        <v/>
      </c>
      <c r="D250" s="9" t="str">
        <f>IF('Quick Entry'!C255="","",'Quick Entry'!C255)</f>
        <v/>
      </c>
      <c r="E250" s="10"/>
      <c r="F250" s="10" t="str">
        <f>IF('Quick Entry'!D255="","",'Quick Entry'!D255)</f>
        <v/>
      </c>
      <c r="G250" s="10" t="str">
        <f>IF('Quick Entry'!E255="","",'Quick Entry'!E255)</f>
        <v/>
      </c>
      <c r="H250" s="10" t="str">
        <f>IF('Quick Entry'!F255="","",'Quick Entry'!F255)</f>
        <v/>
      </c>
      <c r="I250" s="10"/>
      <c r="J250" s="10"/>
      <c r="K250" s="10"/>
      <c r="L250" s="10"/>
      <c r="M250" s="10"/>
      <c r="N250" s="15" t="str">
        <f t="shared" si="16"/>
        <v/>
      </c>
      <c r="O250" s="15" t="str">
        <f t="shared" si="17"/>
        <v/>
      </c>
      <c r="P250" s="15" t="str">
        <f>IF(O250="","",IF(O250&gt;=Settings!$B$5,"Moderate/severe","None/low"))</f>
        <v/>
      </c>
      <c r="Q250" s="10" t="str">
        <f>IF('Quick Entry'!G255="","",IF(OR('Quick Entry'!G255="Acute pain episode",'Quick Entry'!G255="Yes"),"Yes","No"))</f>
        <v/>
      </c>
      <c r="R250" s="10" t="str">
        <f>IF('Quick Entry'!H255="","",'Quick Entry'!H255)</f>
        <v/>
      </c>
      <c r="S250" s="10" t="str">
        <f>IF('Quick Entry'!I255="","",'Quick Entry'!I255)</f>
        <v/>
      </c>
      <c r="T250" s="10" t="str">
        <f>IF('Quick Entry'!J255="","",'Quick Entry'!J255)</f>
        <v/>
      </c>
      <c r="U250" s="10" t="str">
        <f>IF('Quick Entry'!K255="","",'Quick Entry'!K255)</f>
        <v/>
      </c>
      <c r="V250" s="10" t="str">
        <f>IF('Quick Entry'!M255="","",'Quick Entry'!M255)</f>
        <v/>
      </c>
      <c r="W250" s="10"/>
      <c r="X250" s="9" t="str">
        <f>IF('Quick Entry'!O255="","",'Quick Entry'!O255)</f>
        <v/>
      </c>
      <c r="Y250" s="9"/>
      <c r="Z250" s="15" t="str">
        <f t="shared" ca="1" si="18"/>
        <v/>
      </c>
      <c r="AA250" s="15" t="str">
        <f>IF(V250&lt;&gt;"Yes","Not needed",IF(Q250&lt;&gt;"Yes","Review per policy",IF(Z250&gt;Settings!$B$8,"Escalate review",IF(Z250&gt;Settings!$B$7,"Review due","Not needed"))))</f>
        <v>Not needed</v>
      </c>
      <c r="AB250" s="10"/>
      <c r="AC250" s="10" t="str">
        <f>IF('Quick Entry'!P255="","",'Quick Entry'!P255)</f>
        <v/>
      </c>
      <c r="AD250" s="15" t="str">
        <f>IF(AC250="","",IF(LEFT(AC250,1)*1&gt;=Settings!$B$9,"Sedation review",""))</f>
        <v/>
      </c>
      <c r="AE250" s="10"/>
      <c r="AF250" s="10"/>
      <c r="AG250" s="9"/>
      <c r="AH250" s="10" t="str">
        <f>IF('Quick Entry'!Q255="","",'Quick Entry'!Q255)</f>
        <v/>
      </c>
      <c r="AI250" s="10" t="str">
        <f>IF('Quick Entry'!S255="","",'Quick Entry'!S255)</f>
        <v/>
      </c>
      <c r="AJ250" s="15" t="str">
        <f t="shared" si="19"/>
        <v/>
      </c>
      <c r="AK250" s="10"/>
      <c r="AL250" s="10"/>
      <c r="AM250" s="29" t="str">
        <f>IF('Quick Entry'!T255="","",'Quick Entry'!T255)</f>
        <v/>
      </c>
    </row>
    <row r="251" spans="1:39">
      <c r="A251" s="15" t="str">
        <f t="shared" si="15"/>
        <v/>
      </c>
      <c r="B251" s="10" t="str">
        <f>IF('Quick Entry'!A256="","",'Quick Entry'!A256)</f>
        <v/>
      </c>
      <c r="C251" s="10" t="str">
        <f>IF('Quick Entry'!B256="","",'Quick Entry'!B256)</f>
        <v/>
      </c>
      <c r="D251" s="9" t="str">
        <f>IF('Quick Entry'!C256="","",'Quick Entry'!C256)</f>
        <v/>
      </c>
      <c r="E251" s="10"/>
      <c r="F251" s="10" t="str">
        <f>IF('Quick Entry'!D256="","",'Quick Entry'!D256)</f>
        <v/>
      </c>
      <c r="G251" s="10" t="str">
        <f>IF('Quick Entry'!E256="","",'Quick Entry'!E256)</f>
        <v/>
      </c>
      <c r="H251" s="10" t="str">
        <f>IF('Quick Entry'!F256="","",'Quick Entry'!F256)</f>
        <v/>
      </c>
      <c r="I251" s="10"/>
      <c r="J251" s="10"/>
      <c r="K251" s="10"/>
      <c r="L251" s="10"/>
      <c r="M251" s="10"/>
      <c r="N251" s="15" t="str">
        <f t="shared" si="16"/>
        <v/>
      </c>
      <c r="O251" s="15" t="str">
        <f t="shared" si="17"/>
        <v/>
      </c>
      <c r="P251" s="15" t="str">
        <f>IF(O251="","",IF(O251&gt;=Settings!$B$5,"Moderate/severe","None/low"))</f>
        <v/>
      </c>
      <c r="Q251" s="10" t="str">
        <f>IF('Quick Entry'!G256="","",IF(OR('Quick Entry'!G256="Acute pain episode",'Quick Entry'!G256="Yes"),"Yes","No"))</f>
        <v/>
      </c>
      <c r="R251" s="10" t="str">
        <f>IF('Quick Entry'!H256="","",'Quick Entry'!H256)</f>
        <v/>
      </c>
      <c r="S251" s="10" t="str">
        <f>IF('Quick Entry'!I256="","",'Quick Entry'!I256)</f>
        <v/>
      </c>
      <c r="T251" s="10" t="str">
        <f>IF('Quick Entry'!J256="","",'Quick Entry'!J256)</f>
        <v/>
      </c>
      <c r="U251" s="10" t="str">
        <f>IF('Quick Entry'!K256="","",'Quick Entry'!K256)</f>
        <v/>
      </c>
      <c r="V251" s="10" t="str">
        <f>IF('Quick Entry'!M256="","",'Quick Entry'!M256)</f>
        <v/>
      </c>
      <c r="W251" s="10"/>
      <c r="X251" s="9" t="str">
        <f>IF('Quick Entry'!O256="","",'Quick Entry'!O256)</f>
        <v/>
      </c>
      <c r="Y251" s="9"/>
      <c r="Z251" s="15" t="str">
        <f t="shared" ca="1" si="18"/>
        <v/>
      </c>
      <c r="AA251" s="15" t="str">
        <f>IF(V251&lt;&gt;"Yes","Not needed",IF(Q251&lt;&gt;"Yes","Review per policy",IF(Z251&gt;Settings!$B$8,"Escalate review",IF(Z251&gt;Settings!$B$7,"Review due","Not needed"))))</f>
        <v>Not needed</v>
      </c>
      <c r="AB251" s="10"/>
      <c r="AC251" s="10" t="str">
        <f>IF('Quick Entry'!P256="","",'Quick Entry'!P256)</f>
        <v/>
      </c>
      <c r="AD251" s="15" t="str">
        <f>IF(AC251="","",IF(LEFT(AC251,1)*1&gt;=Settings!$B$9,"Sedation review",""))</f>
        <v/>
      </c>
      <c r="AE251" s="10"/>
      <c r="AF251" s="10"/>
      <c r="AG251" s="9"/>
      <c r="AH251" s="10" t="str">
        <f>IF('Quick Entry'!Q256="","",'Quick Entry'!Q256)</f>
        <v/>
      </c>
      <c r="AI251" s="10" t="str">
        <f>IF('Quick Entry'!S256="","",'Quick Entry'!S256)</f>
        <v/>
      </c>
      <c r="AJ251" s="15" t="str">
        <f t="shared" si="19"/>
        <v/>
      </c>
      <c r="AK251" s="10"/>
      <c r="AL251" s="10"/>
      <c r="AM251" s="29" t="str">
        <f>IF('Quick Entry'!T256="","",'Quick Entry'!T256)</f>
        <v/>
      </c>
    </row>
    <row r="252" spans="1:39">
      <c r="A252" s="15" t="str">
        <f t="shared" si="15"/>
        <v/>
      </c>
      <c r="B252" s="10" t="str">
        <f>IF('Quick Entry'!A257="","",'Quick Entry'!A257)</f>
        <v/>
      </c>
      <c r="C252" s="10" t="str">
        <f>IF('Quick Entry'!B257="","",'Quick Entry'!B257)</f>
        <v/>
      </c>
      <c r="D252" s="9" t="str">
        <f>IF('Quick Entry'!C257="","",'Quick Entry'!C257)</f>
        <v/>
      </c>
      <c r="E252" s="10"/>
      <c r="F252" s="10" t="str">
        <f>IF('Quick Entry'!D257="","",'Quick Entry'!D257)</f>
        <v/>
      </c>
      <c r="G252" s="10" t="str">
        <f>IF('Quick Entry'!E257="","",'Quick Entry'!E257)</f>
        <v/>
      </c>
      <c r="H252" s="10" t="str">
        <f>IF('Quick Entry'!F257="","",'Quick Entry'!F257)</f>
        <v/>
      </c>
      <c r="I252" s="10"/>
      <c r="J252" s="10"/>
      <c r="K252" s="10"/>
      <c r="L252" s="10"/>
      <c r="M252" s="10"/>
      <c r="N252" s="15" t="str">
        <f t="shared" si="16"/>
        <v/>
      </c>
      <c r="O252" s="15" t="str">
        <f t="shared" si="17"/>
        <v/>
      </c>
      <c r="P252" s="15" t="str">
        <f>IF(O252="","",IF(O252&gt;=Settings!$B$5,"Moderate/severe","None/low"))</f>
        <v/>
      </c>
      <c r="Q252" s="10" t="str">
        <f>IF('Quick Entry'!G257="","",IF(OR('Quick Entry'!G257="Acute pain episode",'Quick Entry'!G257="Yes"),"Yes","No"))</f>
        <v/>
      </c>
      <c r="R252" s="10" t="str">
        <f>IF('Quick Entry'!H257="","",'Quick Entry'!H257)</f>
        <v/>
      </c>
      <c r="S252" s="10" t="str">
        <f>IF('Quick Entry'!I257="","",'Quick Entry'!I257)</f>
        <v/>
      </c>
      <c r="T252" s="10" t="str">
        <f>IF('Quick Entry'!J257="","",'Quick Entry'!J257)</f>
        <v/>
      </c>
      <c r="U252" s="10" t="str">
        <f>IF('Quick Entry'!K257="","",'Quick Entry'!K257)</f>
        <v/>
      </c>
      <c r="V252" s="10" t="str">
        <f>IF('Quick Entry'!M257="","",'Quick Entry'!M257)</f>
        <v/>
      </c>
      <c r="W252" s="10"/>
      <c r="X252" s="9" t="str">
        <f>IF('Quick Entry'!O257="","",'Quick Entry'!O257)</f>
        <v/>
      </c>
      <c r="Y252" s="9"/>
      <c r="Z252" s="15" t="str">
        <f t="shared" ca="1" si="18"/>
        <v/>
      </c>
      <c r="AA252" s="15" t="str">
        <f>IF(V252&lt;&gt;"Yes","Not needed",IF(Q252&lt;&gt;"Yes","Review per policy",IF(Z252&gt;Settings!$B$8,"Escalate review",IF(Z252&gt;Settings!$B$7,"Review due","Not needed"))))</f>
        <v>Not needed</v>
      </c>
      <c r="AB252" s="10"/>
      <c r="AC252" s="10" t="str">
        <f>IF('Quick Entry'!P257="","",'Quick Entry'!P257)</f>
        <v/>
      </c>
      <c r="AD252" s="15" t="str">
        <f>IF(AC252="","",IF(LEFT(AC252,1)*1&gt;=Settings!$B$9,"Sedation review",""))</f>
        <v/>
      </c>
      <c r="AE252" s="10"/>
      <c r="AF252" s="10"/>
      <c r="AG252" s="9"/>
      <c r="AH252" s="10" t="str">
        <f>IF('Quick Entry'!Q257="","",'Quick Entry'!Q257)</f>
        <v/>
      </c>
      <c r="AI252" s="10" t="str">
        <f>IF('Quick Entry'!S257="","",'Quick Entry'!S257)</f>
        <v/>
      </c>
      <c r="AJ252" s="15" t="str">
        <f t="shared" si="19"/>
        <v/>
      </c>
      <c r="AK252" s="10"/>
      <c r="AL252" s="10"/>
      <c r="AM252" s="29" t="str">
        <f>IF('Quick Entry'!T257="","",'Quick Entry'!T257)</f>
        <v/>
      </c>
    </row>
    <row r="253" spans="1:39">
      <c r="A253" s="15" t="str">
        <f t="shared" si="15"/>
        <v/>
      </c>
      <c r="B253" s="10" t="str">
        <f>IF('Quick Entry'!A258="","",'Quick Entry'!A258)</f>
        <v/>
      </c>
      <c r="C253" s="10" t="str">
        <f>IF('Quick Entry'!B258="","",'Quick Entry'!B258)</f>
        <v/>
      </c>
      <c r="D253" s="9" t="str">
        <f>IF('Quick Entry'!C258="","",'Quick Entry'!C258)</f>
        <v/>
      </c>
      <c r="E253" s="10"/>
      <c r="F253" s="10" t="str">
        <f>IF('Quick Entry'!D258="","",'Quick Entry'!D258)</f>
        <v/>
      </c>
      <c r="G253" s="10" t="str">
        <f>IF('Quick Entry'!E258="","",'Quick Entry'!E258)</f>
        <v/>
      </c>
      <c r="H253" s="10" t="str">
        <f>IF('Quick Entry'!F258="","",'Quick Entry'!F258)</f>
        <v/>
      </c>
      <c r="I253" s="10"/>
      <c r="J253" s="10"/>
      <c r="K253" s="10"/>
      <c r="L253" s="10"/>
      <c r="M253" s="10"/>
      <c r="N253" s="15" t="str">
        <f t="shared" si="16"/>
        <v/>
      </c>
      <c r="O253" s="15" t="str">
        <f t="shared" si="17"/>
        <v/>
      </c>
      <c r="P253" s="15" t="str">
        <f>IF(O253="","",IF(O253&gt;=Settings!$B$5,"Moderate/severe","None/low"))</f>
        <v/>
      </c>
      <c r="Q253" s="10" t="str">
        <f>IF('Quick Entry'!G258="","",IF(OR('Quick Entry'!G258="Acute pain episode",'Quick Entry'!G258="Yes"),"Yes","No"))</f>
        <v/>
      </c>
      <c r="R253" s="10" t="str">
        <f>IF('Quick Entry'!H258="","",'Quick Entry'!H258)</f>
        <v/>
      </c>
      <c r="S253" s="10" t="str">
        <f>IF('Quick Entry'!I258="","",'Quick Entry'!I258)</f>
        <v/>
      </c>
      <c r="T253" s="10" t="str">
        <f>IF('Quick Entry'!J258="","",'Quick Entry'!J258)</f>
        <v/>
      </c>
      <c r="U253" s="10" t="str">
        <f>IF('Quick Entry'!K258="","",'Quick Entry'!K258)</f>
        <v/>
      </c>
      <c r="V253" s="10" t="str">
        <f>IF('Quick Entry'!M258="","",'Quick Entry'!M258)</f>
        <v/>
      </c>
      <c r="W253" s="10"/>
      <c r="X253" s="9" t="str">
        <f>IF('Quick Entry'!O258="","",'Quick Entry'!O258)</f>
        <v/>
      </c>
      <c r="Y253" s="9"/>
      <c r="Z253" s="15" t="str">
        <f t="shared" ca="1" si="18"/>
        <v/>
      </c>
      <c r="AA253" s="15" t="str">
        <f>IF(V253&lt;&gt;"Yes","Not needed",IF(Q253&lt;&gt;"Yes","Review per policy",IF(Z253&gt;Settings!$B$8,"Escalate review",IF(Z253&gt;Settings!$B$7,"Review due","Not needed"))))</f>
        <v>Not needed</v>
      </c>
      <c r="AB253" s="10"/>
      <c r="AC253" s="10" t="str">
        <f>IF('Quick Entry'!P258="","",'Quick Entry'!P258)</f>
        <v/>
      </c>
      <c r="AD253" s="15" t="str">
        <f>IF(AC253="","",IF(LEFT(AC253,1)*1&gt;=Settings!$B$9,"Sedation review",""))</f>
        <v/>
      </c>
      <c r="AE253" s="10"/>
      <c r="AF253" s="10"/>
      <c r="AG253" s="9"/>
      <c r="AH253" s="10" t="str">
        <f>IF('Quick Entry'!Q258="","",'Quick Entry'!Q258)</f>
        <v/>
      </c>
      <c r="AI253" s="10" t="str">
        <f>IF('Quick Entry'!S258="","",'Quick Entry'!S258)</f>
        <v/>
      </c>
      <c r="AJ253" s="15" t="str">
        <f t="shared" si="19"/>
        <v/>
      </c>
      <c r="AK253" s="10"/>
      <c r="AL253" s="10"/>
      <c r="AM253" s="29" t="str">
        <f>IF('Quick Entry'!T258="","",'Quick Entry'!T258)</f>
        <v/>
      </c>
    </row>
    <row r="254" spans="1:39">
      <c r="A254" s="15" t="str">
        <f t="shared" si="15"/>
        <v/>
      </c>
      <c r="B254" s="10" t="str">
        <f>IF('Quick Entry'!A259="","",'Quick Entry'!A259)</f>
        <v/>
      </c>
      <c r="C254" s="10" t="str">
        <f>IF('Quick Entry'!B259="","",'Quick Entry'!B259)</f>
        <v/>
      </c>
      <c r="D254" s="9" t="str">
        <f>IF('Quick Entry'!C259="","",'Quick Entry'!C259)</f>
        <v/>
      </c>
      <c r="E254" s="10"/>
      <c r="F254" s="10" t="str">
        <f>IF('Quick Entry'!D259="","",'Quick Entry'!D259)</f>
        <v/>
      </c>
      <c r="G254" s="10" t="str">
        <f>IF('Quick Entry'!E259="","",'Quick Entry'!E259)</f>
        <v/>
      </c>
      <c r="H254" s="10" t="str">
        <f>IF('Quick Entry'!F259="","",'Quick Entry'!F259)</f>
        <v/>
      </c>
      <c r="I254" s="10"/>
      <c r="J254" s="10"/>
      <c r="K254" s="10"/>
      <c r="L254" s="10"/>
      <c r="M254" s="10"/>
      <c r="N254" s="15" t="str">
        <f t="shared" si="16"/>
        <v/>
      </c>
      <c r="O254" s="15" t="str">
        <f t="shared" si="17"/>
        <v/>
      </c>
      <c r="P254" s="15" t="str">
        <f>IF(O254="","",IF(O254&gt;=Settings!$B$5,"Moderate/severe","None/low"))</f>
        <v/>
      </c>
      <c r="Q254" s="10" t="str">
        <f>IF('Quick Entry'!G259="","",IF(OR('Quick Entry'!G259="Acute pain episode",'Quick Entry'!G259="Yes"),"Yes","No"))</f>
        <v/>
      </c>
      <c r="R254" s="10" t="str">
        <f>IF('Quick Entry'!H259="","",'Quick Entry'!H259)</f>
        <v/>
      </c>
      <c r="S254" s="10" t="str">
        <f>IF('Quick Entry'!I259="","",'Quick Entry'!I259)</f>
        <v/>
      </c>
      <c r="T254" s="10" t="str">
        <f>IF('Quick Entry'!J259="","",'Quick Entry'!J259)</f>
        <v/>
      </c>
      <c r="U254" s="10" t="str">
        <f>IF('Quick Entry'!K259="","",'Quick Entry'!K259)</f>
        <v/>
      </c>
      <c r="V254" s="10" t="str">
        <f>IF('Quick Entry'!M259="","",'Quick Entry'!M259)</f>
        <v/>
      </c>
      <c r="W254" s="10"/>
      <c r="X254" s="9" t="str">
        <f>IF('Quick Entry'!O259="","",'Quick Entry'!O259)</f>
        <v/>
      </c>
      <c r="Y254" s="9"/>
      <c r="Z254" s="15" t="str">
        <f t="shared" ca="1" si="18"/>
        <v/>
      </c>
      <c r="AA254" s="15" t="str">
        <f>IF(V254&lt;&gt;"Yes","Not needed",IF(Q254&lt;&gt;"Yes","Review per policy",IF(Z254&gt;Settings!$B$8,"Escalate review",IF(Z254&gt;Settings!$B$7,"Review due","Not needed"))))</f>
        <v>Not needed</v>
      </c>
      <c r="AB254" s="10"/>
      <c r="AC254" s="10" t="str">
        <f>IF('Quick Entry'!P259="","",'Quick Entry'!P259)</f>
        <v/>
      </c>
      <c r="AD254" s="15" t="str">
        <f>IF(AC254="","",IF(LEFT(AC254,1)*1&gt;=Settings!$B$9,"Sedation review",""))</f>
        <v/>
      </c>
      <c r="AE254" s="10"/>
      <c r="AF254" s="10"/>
      <c r="AG254" s="9"/>
      <c r="AH254" s="10" t="str">
        <f>IF('Quick Entry'!Q259="","",'Quick Entry'!Q259)</f>
        <v/>
      </c>
      <c r="AI254" s="10" t="str">
        <f>IF('Quick Entry'!S259="","",'Quick Entry'!S259)</f>
        <v/>
      </c>
      <c r="AJ254" s="15" t="str">
        <f t="shared" si="19"/>
        <v/>
      </c>
      <c r="AK254" s="10"/>
      <c r="AL254" s="10"/>
      <c r="AM254" s="29" t="str">
        <f>IF('Quick Entry'!T259="","",'Quick Entry'!T259)</f>
        <v/>
      </c>
    </row>
    <row r="255" spans="1:39">
      <c r="A255" s="15" t="str">
        <f t="shared" si="15"/>
        <v/>
      </c>
      <c r="B255" s="10" t="str">
        <f>IF('Quick Entry'!A260="","",'Quick Entry'!A260)</f>
        <v/>
      </c>
      <c r="C255" s="10" t="str">
        <f>IF('Quick Entry'!B260="","",'Quick Entry'!B260)</f>
        <v/>
      </c>
      <c r="D255" s="9" t="str">
        <f>IF('Quick Entry'!C260="","",'Quick Entry'!C260)</f>
        <v/>
      </c>
      <c r="E255" s="10"/>
      <c r="F255" s="10" t="str">
        <f>IF('Quick Entry'!D260="","",'Quick Entry'!D260)</f>
        <v/>
      </c>
      <c r="G255" s="10" t="str">
        <f>IF('Quick Entry'!E260="","",'Quick Entry'!E260)</f>
        <v/>
      </c>
      <c r="H255" s="10" t="str">
        <f>IF('Quick Entry'!F260="","",'Quick Entry'!F260)</f>
        <v/>
      </c>
      <c r="I255" s="10"/>
      <c r="J255" s="10"/>
      <c r="K255" s="10"/>
      <c r="L255" s="10"/>
      <c r="M255" s="10"/>
      <c r="N255" s="15" t="str">
        <f t="shared" si="16"/>
        <v/>
      </c>
      <c r="O255" s="15" t="str">
        <f t="shared" si="17"/>
        <v/>
      </c>
      <c r="P255" s="15" t="str">
        <f>IF(O255="","",IF(O255&gt;=Settings!$B$5,"Moderate/severe","None/low"))</f>
        <v/>
      </c>
      <c r="Q255" s="10" t="str">
        <f>IF('Quick Entry'!G260="","",IF(OR('Quick Entry'!G260="Acute pain episode",'Quick Entry'!G260="Yes"),"Yes","No"))</f>
        <v/>
      </c>
      <c r="R255" s="10" t="str">
        <f>IF('Quick Entry'!H260="","",'Quick Entry'!H260)</f>
        <v/>
      </c>
      <c r="S255" s="10" t="str">
        <f>IF('Quick Entry'!I260="","",'Quick Entry'!I260)</f>
        <v/>
      </c>
      <c r="T255" s="10" t="str">
        <f>IF('Quick Entry'!J260="","",'Quick Entry'!J260)</f>
        <v/>
      </c>
      <c r="U255" s="10" t="str">
        <f>IF('Quick Entry'!K260="","",'Quick Entry'!K260)</f>
        <v/>
      </c>
      <c r="V255" s="10" t="str">
        <f>IF('Quick Entry'!M260="","",'Quick Entry'!M260)</f>
        <v/>
      </c>
      <c r="W255" s="10"/>
      <c r="X255" s="9" t="str">
        <f>IF('Quick Entry'!O260="","",'Quick Entry'!O260)</f>
        <v/>
      </c>
      <c r="Y255" s="9"/>
      <c r="Z255" s="15" t="str">
        <f t="shared" ca="1" si="18"/>
        <v/>
      </c>
      <c r="AA255" s="15" t="str">
        <f>IF(V255&lt;&gt;"Yes","Not needed",IF(Q255&lt;&gt;"Yes","Review per policy",IF(Z255&gt;Settings!$B$8,"Escalate review",IF(Z255&gt;Settings!$B$7,"Review due","Not needed"))))</f>
        <v>Not needed</v>
      </c>
      <c r="AB255" s="10"/>
      <c r="AC255" s="10" t="str">
        <f>IF('Quick Entry'!P260="","",'Quick Entry'!P260)</f>
        <v/>
      </c>
      <c r="AD255" s="15" t="str">
        <f>IF(AC255="","",IF(LEFT(AC255,1)*1&gt;=Settings!$B$9,"Sedation review",""))</f>
        <v/>
      </c>
      <c r="AE255" s="10"/>
      <c r="AF255" s="10"/>
      <c r="AG255" s="9"/>
      <c r="AH255" s="10" t="str">
        <f>IF('Quick Entry'!Q260="","",'Quick Entry'!Q260)</f>
        <v/>
      </c>
      <c r="AI255" s="10" t="str">
        <f>IF('Quick Entry'!S260="","",'Quick Entry'!S260)</f>
        <v/>
      </c>
      <c r="AJ255" s="15" t="str">
        <f t="shared" si="19"/>
        <v/>
      </c>
      <c r="AK255" s="10"/>
      <c r="AL255" s="10"/>
      <c r="AM255" s="29" t="str">
        <f>IF('Quick Entry'!T260="","",'Quick Entry'!T260)</f>
        <v/>
      </c>
    </row>
    <row r="256" spans="1:39">
      <c r="A256" s="15" t="str">
        <f t="shared" si="15"/>
        <v/>
      </c>
      <c r="B256" s="10" t="str">
        <f>IF('Quick Entry'!A261="","",'Quick Entry'!A261)</f>
        <v/>
      </c>
      <c r="C256" s="10" t="str">
        <f>IF('Quick Entry'!B261="","",'Quick Entry'!B261)</f>
        <v/>
      </c>
      <c r="D256" s="9" t="str">
        <f>IF('Quick Entry'!C261="","",'Quick Entry'!C261)</f>
        <v/>
      </c>
      <c r="E256" s="10"/>
      <c r="F256" s="10" t="str">
        <f>IF('Quick Entry'!D261="","",'Quick Entry'!D261)</f>
        <v/>
      </c>
      <c r="G256" s="10" t="str">
        <f>IF('Quick Entry'!E261="","",'Quick Entry'!E261)</f>
        <v/>
      </c>
      <c r="H256" s="10" t="str">
        <f>IF('Quick Entry'!F261="","",'Quick Entry'!F261)</f>
        <v/>
      </c>
      <c r="I256" s="10"/>
      <c r="J256" s="10"/>
      <c r="K256" s="10"/>
      <c r="L256" s="10"/>
      <c r="M256" s="10"/>
      <c r="N256" s="15" t="str">
        <f t="shared" si="16"/>
        <v/>
      </c>
      <c r="O256" s="15" t="str">
        <f t="shared" si="17"/>
        <v/>
      </c>
      <c r="P256" s="15" t="str">
        <f>IF(O256="","",IF(O256&gt;=Settings!$B$5,"Moderate/severe","None/low"))</f>
        <v/>
      </c>
      <c r="Q256" s="10" t="str">
        <f>IF('Quick Entry'!G261="","",IF(OR('Quick Entry'!G261="Acute pain episode",'Quick Entry'!G261="Yes"),"Yes","No"))</f>
        <v/>
      </c>
      <c r="R256" s="10" t="str">
        <f>IF('Quick Entry'!H261="","",'Quick Entry'!H261)</f>
        <v/>
      </c>
      <c r="S256" s="10" t="str">
        <f>IF('Quick Entry'!I261="","",'Quick Entry'!I261)</f>
        <v/>
      </c>
      <c r="T256" s="10" t="str">
        <f>IF('Quick Entry'!J261="","",'Quick Entry'!J261)</f>
        <v/>
      </c>
      <c r="U256" s="10" t="str">
        <f>IF('Quick Entry'!K261="","",'Quick Entry'!K261)</f>
        <v/>
      </c>
      <c r="V256" s="10" t="str">
        <f>IF('Quick Entry'!M261="","",'Quick Entry'!M261)</f>
        <v/>
      </c>
      <c r="W256" s="10"/>
      <c r="X256" s="9" t="str">
        <f>IF('Quick Entry'!O261="","",'Quick Entry'!O261)</f>
        <v/>
      </c>
      <c r="Y256" s="9"/>
      <c r="Z256" s="15" t="str">
        <f t="shared" ca="1" si="18"/>
        <v/>
      </c>
      <c r="AA256" s="15" t="str">
        <f>IF(V256&lt;&gt;"Yes","Not needed",IF(Q256&lt;&gt;"Yes","Review per policy",IF(Z256&gt;Settings!$B$8,"Escalate review",IF(Z256&gt;Settings!$B$7,"Review due","Not needed"))))</f>
        <v>Not needed</v>
      </c>
      <c r="AB256" s="10"/>
      <c r="AC256" s="10" t="str">
        <f>IF('Quick Entry'!P261="","",'Quick Entry'!P261)</f>
        <v/>
      </c>
      <c r="AD256" s="15" t="str">
        <f>IF(AC256="","",IF(LEFT(AC256,1)*1&gt;=Settings!$B$9,"Sedation review",""))</f>
        <v/>
      </c>
      <c r="AE256" s="10"/>
      <c r="AF256" s="10"/>
      <c r="AG256" s="9"/>
      <c r="AH256" s="10" t="str">
        <f>IF('Quick Entry'!Q261="","",'Quick Entry'!Q261)</f>
        <v/>
      </c>
      <c r="AI256" s="10" t="str">
        <f>IF('Quick Entry'!S261="","",'Quick Entry'!S261)</f>
        <v/>
      </c>
      <c r="AJ256" s="15" t="str">
        <f t="shared" si="19"/>
        <v/>
      </c>
      <c r="AK256" s="10"/>
      <c r="AL256" s="10"/>
      <c r="AM256" s="29" t="str">
        <f>IF('Quick Entry'!T261="","",'Quick Entry'!T261)</f>
        <v/>
      </c>
    </row>
    <row r="257" spans="1:39">
      <c r="A257" s="15" t="str">
        <f t="shared" si="15"/>
        <v/>
      </c>
      <c r="B257" s="10" t="str">
        <f>IF('Quick Entry'!A262="","",'Quick Entry'!A262)</f>
        <v/>
      </c>
      <c r="C257" s="10" t="str">
        <f>IF('Quick Entry'!B262="","",'Quick Entry'!B262)</f>
        <v/>
      </c>
      <c r="D257" s="9" t="str">
        <f>IF('Quick Entry'!C262="","",'Quick Entry'!C262)</f>
        <v/>
      </c>
      <c r="E257" s="10"/>
      <c r="F257" s="10" t="str">
        <f>IF('Quick Entry'!D262="","",'Quick Entry'!D262)</f>
        <v/>
      </c>
      <c r="G257" s="10" t="str">
        <f>IF('Quick Entry'!E262="","",'Quick Entry'!E262)</f>
        <v/>
      </c>
      <c r="H257" s="10" t="str">
        <f>IF('Quick Entry'!F262="","",'Quick Entry'!F262)</f>
        <v/>
      </c>
      <c r="I257" s="10"/>
      <c r="J257" s="10"/>
      <c r="K257" s="10"/>
      <c r="L257" s="10"/>
      <c r="M257" s="10"/>
      <c r="N257" s="15" t="str">
        <f t="shared" si="16"/>
        <v/>
      </c>
      <c r="O257" s="15" t="str">
        <f t="shared" si="17"/>
        <v/>
      </c>
      <c r="P257" s="15" t="str">
        <f>IF(O257="","",IF(O257&gt;=Settings!$B$5,"Moderate/severe","None/low"))</f>
        <v/>
      </c>
      <c r="Q257" s="10" t="str">
        <f>IF('Quick Entry'!G262="","",IF(OR('Quick Entry'!G262="Acute pain episode",'Quick Entry'!G262="Yes"),"Yes","No"))</f>
        <v/>
      </c>
      <c r="R257" s="10" t="str">
        <f>IF('Quick Entry'!H262="","",'Quick Entry'!H262)</f>
        <v/>
      </c>
      <c r="S257" s="10" t="str">
        <f>IF('Quick Entry'!I262="","",'Quick Entry'!I262)</f>
        <v/>
      </c>
      <c r="T257" s="10" t="str">
        <f>IF('Quick Entry'!J262="","",'Quick Entry'!J262)</f>
        <v/>
      </c>
      <c r="U257" s="10" t="str">
        <f>IF('Quick Entry'!K262="","",'Quick Entry'!K262)</f>
        <v/>
      </c>
      <c r="V257" s="10" t="str">
        <f>IF('Quick Entry'!M262="","",'Quick Entry'!M262)</f>
        <v/>
      </c>
      <c r="W257" s="10"/>
      <c r="X257" s="9" t="str">
        <f>IF('Quick Entry'!O262="","",'Quick Entry'!O262)</f>
        <v/>
      </c>
      <c r="Y257" s="9"/>
      <c r="Z257" s="15" t="str">
        <f t="shared" ca="1" si="18"/>
        <v/>
      </c>
      <c r="AA257" s="15" t="str">
        <f>IF(V257&lt;&gt;"Yes","Not needed",IF(Q257&lt;&gt;"Yes","Review per policy",IF(Z257&gt;Settings!$B$8,"Escalate review",IF(Z257&gt;Settings!$B$7,"Review due","Not needed"))))</f>
        <v>Not needed</v>
      </c>
      <c r="AB257" s="10"/>
      <c r="AC257" s="10" t="str">
        <f>IF('Quick Entry'!P262="","",'Quick Entry'!P262)</f>
        <v/>
      </c>
      <c r="AD257" s="15" t="str">
        <f>IF(AC257="","",IF(LEFT(AC257,1)*1&gt;=Settings!$B$9,"Sedation review",""))</f>
        <v/>
      </c>
      <c r="AE257" s="10"/>
      <c r="AF257" s="10"/>
      <c r="AG257" s="9"/>
      <c r="AH257" s="10" t="str">
        <f>IF('Quick Entry'!Q262="","",'Quick Entry'!Q262)</f>
        <v/>
      </c>
      <c r="AI257" s="10" t="str">
        <f>IF('Quick Entry'!S262="","",'Quick Entry'!S262)</f>
        <v/>
      </c>
      <c r="AJ257" s="15" t="str">
        <f t="shared" si="19"/>
        <v/>
      </c>
      <c r="AK257" s="10"/>
      <c r="AL257" s="10"/>
      <c r="AM257" s="29" t="str">
        <f>IF('Quick Entry'!T262="","",'Quick Entry'!T262)</f>
        <v/>
      </c>
    </row>
    <row r="258" spans="1:39">
      <c r="A258" s="15" t="str">
        <f t="shared" si="15"/>
        <v/>
      </c>
      <c r="B258" s="10" t="str">
        <f>IF('Quick Entry'!A263="","",'Quick Entry'!A263)</f>
        <v/>
      </c>
      <c r="C258" s="10" t="str">
        <f>IF('Quick Entry'!B263="","",'Quick Entry'!B263)</f>
        <v/>
      </c>
      <c r="D258" s="9" t="str">
        <f>IF('Quick Entry'!C263="","",'Quick Entry'!C263)</f>
        <v/>
      </c>
      <c r="E258" s="10"/>
      <c r="F258" s="10" t="str">
        <f>IF('Quick Entry'!D263="","",'Quick Entry'!D263)</f>
        <v/>
      </c>
      <c r="G258" s="10" t="str">
        <f>IF('Quick Entry'!E263="","",'Quick Entry'!E263)</f>
        <v/>
      </c>
      <c r="H258" s="10" t="str">
        <f>IF('Quick Entry'!F263="","",'Quick Entry'!F263)</f>
        <v/>
      </c>
      <c r="I258" s="10"/>
      <c r="J258" s="10"/>
      <c r="K258" s="10"/>
      <c r="L258" s="10"/>
      <c r="M258" s="10"/>
      <c r="N258" s="15" t="str">
        <f t="shared" si="16"/>
        <v/>
      </c>
      <c r="O258" s="15" t="str">
        <f t="shared" si="17"/>
        <v/>
      </c>
      <c r="P258" s="15" t="str">
        <f>IF(O258="","",IF(O258&gt;=Settings!$B$5,"Moderate/severe","None/low"))</f>
        <v/>
      </c>
      <c r="Q258" s="10" t="str">
        <f>IF('Quick Entry'!G263="","",IF(OR('Quick Entry'!G263="Acute pain episode",'Quick Entry'!G263="Yes"),"Yes","No"))</f>
        <v/>
      </c>
      <c r="R258" s="10" t="str">
        <f>IF('Quick Entry'!H263="","",'Quick Entry'!H263)</f>
        <v/>
      </c>
      <c r="S258" s="10" t="str">
        <f>IF('Quick Entry'!I263="","",'Quick Entry'!I263)</f>
        <v/>
      </c>
      <c r="T258" s="10" t="str">
        <f>IF('Quick Entry'!J263="","",'Quick Entry'!J263)</f>
        <v/>
      </c>
      <c r="U258" s="10" t="str">
        <f>IF('Quick Entry'!K263="","",'Quick Entry'!K263)</f>
        <v/>
      </c>
      <c r="V258" s="10" t="str">
        <f>IF('Quick Entry'!M263="","",'Quick Entry'!M263)</f>
        <v/>
      </c>
      <c r="W258" s="10"/>
      <c r="X258" s="9" t="str">
        <f>IF('Quick Entry'!O263="","",'Quick Entry'!O263)</f>
        <v/>
      </c>
      <c r="Y258" s="9"/>
      <c r="Z258" s="15" t="str">
        <f t="shared" ca="1" si="18"/>
        <v/>
      </c>
      <c r="AA258" s="15" t="str">
        <f>IF(V258&lt;&gt;"Yes","Not needed",IF(Q258&lt;&gt;"Yes","Review per policy",IF(Z258&gt;Settings!$B$8,"Escalate review",IF(Z258&gt;Settings!$B$7,"Review due","Not needed"))))</f>
        <v>Not needed</v>
      </c>
      <c r="AB258" s="10"/>
      <c r="AC258" s="10" t="str">
        <f>IF('Quick Entry'!P263="","",'Quick Entry'!P263)</f>
        <v/>
      </c>
      <c r="AD258" s="15" t="str">
        <f>IF(AC258="","",IF(LEFT(AC258,1)*1&gt;=Settings!$B$9,"Sedation review",""))</f>
        <v/>
      </c>
      <c r="AE258" s="10"/>
      <c r="AF258" s="10"/>
      <c r="AG258" s="9"/>
      <c r="AH258" s="10" t="str">
        <f>IF('Quick Entry'!Q263="","",'Quick Entry'!Q263)</f>
        <v/>
      </c>
      <c r="AI258" s="10" t="str">
        <f>IF('Quick Entry'!S263="","",'Quick Entry'!S263)</f>
        <v/>
      </c>
      <c r="AJ258" s="15" t="str">
        <f t="shared" si="19"/>
        <v/>
      </c>
      <c r="AK258" s="10"/>
      <c r="AL258" s="10"/>
      <c r="AM258" s="29" t="str">
        <f>IF('Quick Entry'!T263="","",'Quick Entry'!T263)</f>
        <v/>
      </c>
    </row>
    <row r="259" spans="1:39">
      <c r="A259" s="15" t="str">
        <f t="shared" ref="A259:A301" si="20">IF(B259="","",TEXT(D259,"yyyymmdd")&amp;"-"&amp;B259)</f>
        <v/>
      </c>
      <c r="B259" s="10" t="str">
        <f>IF('Quick Entry'!A264="","",'Quick Entry'!A264)</f>
        <v/>
      </c>
      <c r="C259" s="10" t="str">
        <f>IF('Quick Entry'!B264="","",'Quick Entry'!B264)</f>
        <v/>
      </c>
      <c r="D259" s="9" t="str">
        <f>IF('Quick Entry'!C264="","",'Quick Entry'!C264)</f>
        <v/>
      </c>
      <c r="E259" s="10"/>
      <c r="F259" s="10" t="str">
        <f>IF('Quick Entry'!D264="","",'Quick Entry'!D264)</f>
        <v/>
      </c>
      <c r="G259" s="10" t="str">
        <f>IF('Quick Entry'!E264="","",'Quick Entry'!E264)</f>
        <v/>
      </c>
      <c r="H259" s="10" t="str">
        <f>IF('Quick Entry'!F264="","",'Quick Entry'!F264)</f>
        <v/>
      </c>
      <c r="I259" s="10"/>
      <c r="J259" s="10"/>
      <c r="K259" s="10"/>
      <c r="L259" s="10"/>
      <c r="M259" s="10"/>
      <c r="N259" s="15" t="str">
        <f t="shared" ref="N259:N301" si="21">IF(COUNTA(I259:M259)=0,"",SUM(I259:M259))</f>
        <v/>
      </c>
      <c r="O259" s="15" t="str">
        <f t="shared" ref="O259:O301" si="22">IF(H259&lt;&gt;"",H259,IF(N259&lt;&gt;"",N259,""))</f>
        <v/>
      </c>
      <c r="P259" s="15" t="str">
        <f>IF(O259="","",IF(O259&gt;=Settings!$B$5,"Moderate/severe","None/low"))</f>
        <v/>
      </c>
      <c r="Q259" s="10" t="str">
        <f>IF('Quick Entry'!G264="","",IF(OR('Quick Entry'!G264="Acute pain episode",'Quick Entry'!G264="Yes"),"Yes","No"))</f>
        <v/>
      </c>
      <c r="R259" s="10" t="str">
        <f>IF('Quick Entry'!H264="","",'Quick Entry'!H264)</f>
        <v/>
      </c>
      <c r="S259" s="10" t="str">
        <f>IF('Quick Entry'!I264="","",'Quick Entry'!I264)</f>
        <v/>
      </c>
      <c r="T259" s="10" t="str">
        <f>IF('Quick Entry'!J264="","",'Quick Entry'!J264)</f>
        <v/>
      </c>
      <c r="U259" s="10" t="str">
        <f>IF('Quick Entry'!K264="","",'Quick Entry'!K264)</f>
        <v/>
      </c>
      <c r="V259" s="10" t="str">
        <f>IF('Quick Entry'!M264="","",'Quick Entry'!M264)</f>
        <v/>
      </c>
      <c r="W259" s="10"/>
      <c r="X259" s="9" t="str">
        <f>IF('Quick Entry'!O264="","",'Quick Entry'!O264)</f>
        <v/>
      </c>
      <c r="Y259" s="9"/>
      <c r="Z259" s="15" t="str">
        <f t="shared" ref="Z259:Z301" ca="1" si="23">IF(AND(V259="Yes",X259&lt;&gt;""),MAX(0,TODAY()-X259+1),"")</f>
        <v/>
      </c>
      <c r="AA259" s="15" t="str">
        <f>IF(V259&lt;&gt;"Yes","Not needed",IF(Q259&lt;&gt;"Yes","Review per policy",IF(Z259&gt;Settings!$B$8,"Escalate review",IF(Z259&gt;Settings!$B$7,"Review due","Not needed"))))</f>
        <v>Not needed</v>
      </c>
      <c r="AB259" s="10"/>
      <c r="AC259" s="10" t="str">
        <f>IF('Quick Entry'!P264="","",'Quick Entry'!P264)</f>
        <v/>
      </c>
      <c r="AD259" s="15" t="str">
        <f>IF(AC259="","",IF(LEFT(AC259,1)*1&gt;=Settings!$B$9,"Sedation review",""))</f>
        <v/>
      </c>
      <c r="AE259" s="10"/>
      <c r="AF259" s="10"/>
      <c r="AG259" s="9"/>
      <c r="AH259" s="10" t="str">
        <f>IF('Quick Entry'!Q264="","",'Quick Entry'!Q264)</f>
        <v/>
      </c>
      <c r="AI259" s="10" t="str">
        <f>IF('Quick Entry'!S264="","",'Quick Entry'!S264)</f>
        <v/>
      </c>
      <c r="AJ259" s="15" t="str">
        <f t="shared" ref="AJ259:AJ301" si="24">IF(AND(O259&lt;&gt;"",AI259&lt;&gt;""),O259-AI259,"")</f>
        <v/>
      </c>
      <c r="AK259" s="10"/>
      <c r="AL259" s="10"/>
      <c r="AM259" s="29" t="str">
        <f>IF('Quick Entry'!T264="","",'Quick Entry'!T264)</f>
        <v/>
      </c>
    </row>
    <row r="260" spans="1:39">
      <c r="A260" s="15" t="str">
        <f t="shared" si="20"/>
        <v/>
      </c>
      <c r="B260" s="10" t="str">
        <f>IF('Quick Entry'!A265="","",'Quick Entry'!A265)</f>
        <v/>
      </c>
      <c r="C260" s="10" t="str">
        <f>IF('Quick Entry'!B265="","",'Quick Entry'!B265)</f>
        <v/>
      </c>
      <c r="D260" s="9" t="str">
        <f>IF('Quick Entry'!C265="","",'Quick Entry'!C265)</f>
        <v/>
      </c>
      <c r="E260" s="10"/>
      <c r="F260" s="10" t="str">
        <f>IF('Quick Entry'!D265="","",'Quick Entry'!D265)</f>
        <v/>
      </c>
      <c r="G260" s="10" t="str">
        <f>IF('Quick Entry'!E265="","",'Quick Entry'!E265)</f>
        <v/>
      </c>
      <c r="H260" s="10" t="str">
        <f>IF('Quick Entry'!F265="","",'Quick Entry'!F265)</f>
        <v/>
      </c>
      <c r="I260" s="10"/>
      <c r="J260" s="10"/>
      <c r="K260" s="10"/>
      <c r="L260" s="10"/>
      <c r="M260" s="10"/>
      <c r="N260" s="15" t="str">
        <f t="shared" si="21"/>
        <v/>
      </c>
      <c r="O260" s="15" t="str">
        <f t="shared" si="22"/>
        <v/>
      </c>
      <c r="P260" s="15" t="str">
        <f>IF(O260="","",IF(O260&gt;=Settings!$B$5,"Moderate/severe","None/low"))</f>
        <v/>
      </c>
      <c r="Q260" s="10" t="str">
        <f>IF('Quick Entry'!G265="","",IF(OR('Quick Entry'!G265="Acute pain episode",'Quick Entry'!G265="Yes"),"Yes","No"))</f>
        <v/>
      </c>
      <c r="R260" s="10" t="str">
        <f>IF('Quick Entry'!H265="","",'Quick Entry'!H265)</f>
        <v/>
      </c>
      <c r="S260" s="10" t="str">
        <f>IF('Quick Entry'!I265="","",'Quick Entry'!I265)</f>
        <v/>
      </c>
      <c r="T260" s="10" t="str">
        <f>IF('Quick Entry'!J265="","",'Quick Entry'!J265)</f>
        <v/>
      </c>
      <c r="U260" s="10" t="str">
        <f>IF('Quick Entry'!K265="","",'Quick Entry'!K265)</f>
        <v/>
      </c>
      <c r="V260" s="10" t="str">
        <f>IF('Quick Entry'!M265="","",'Quick Entry'!M265)</f>
        <v/>
      </c>
      <c r="W260" s="10"/>
      <c r="X260" s="9" t="str">
        <f>IF('Quick Entry'!O265="","",'Quick Entry'!O265)</f>
        <v/>
      </c>
      <c r="Y260" s="9"/>
      <c r="Z260" s="15" t="str">
        <f t="shared" ca="1" si="23"/>
        <v/>
      </c>
      <c r="AA260" s="15" t="str">
        <f>IF(V260&lt;&gt;"Yes","Not needed",IF(Q260&lt;&gt;"Yes","Review per policy",IF(Z260&gt;Settings!$B$8,"Escalate review",IF(Z260&gt;Settings!$B$7,"Review due","Not needed"))))</f>
        <v>Not needed</v>
      </c>
      <c r="AB260" s="10"/>
      <c r="AC260" s="10" t="str">
        <f>IF('Quick Entry'!P265="","",'Quick Entry'!P265)</f>
        <v/>
      </c>
      <c r="AD260" s="15" t="str">
        <f>IF(AC260="","",IF(LEFT(AC260,1)*1&gt;=Settings!$B$9,"Sedation review",""))</f>
        <v/>
      </c>
      <c r="AE260" s="10"/>
      <c r="AF260" s="10"/>
      <c r="AG260" s="9"/>
      <c r="AH260" s="10" t="str">
        <f>IF('Quick Entry'!Q265="","",'Quick Entry'!Q265)</f>
        <v/>
      </c>
      <c r="AI260" s="10" t="str">
        <f>IF('Quick Entry'!S265="","",'Quick Entry'!S265)</f>
        <v/>
      </c>
      <c r="AJ260" s="15" t="str">
        <f t="shared" si="24"/>
        <v/>
      </c>
      <c r="AK260" s="10"/>
      <c r="AL260" s="10"/>
      <c r="AM260" s="29" t="str">
        <f>IF('Quick Entry'!T265="","",'Quick Entry'!T265)</f>
        <v/>
      </c>
    </row>
    <row r="261" spans="1:39">
      <c r="A261" s="15" t="str">
        <f t="shared" si="20"/>
        <v/>
      </c>
      <c r="B261" s="10" t="str">
        <f>IF('Quick Entry'!A266="","",'Quick Entry'!A266)</f>
        <v/>
      </c>
      <c r="C261" s="10" t="str">
        <f>IF('Quick Entry'!B266="","",'Quick Entry'!B266)</f>
        <v/>
      </c>
      <c r="D261" s="9" t="str">
        <f>IF('Quick Entry'!C266="","",'Quick Entry'!C266)</f>
        <v/>
      </c>
      <c r="E261" s="10"/>
      <c r="F261" s="10" t="str">
        <f>IF('Quick Entry'!D266="","",'Quick Entry'!D266)</f>
        <v/>
      </c>
      <c r="G261" s="10" t="str">
        <f>IF('Quick Entry'!E266="","",'Quick Entry'!E266)</f>
        <v/>
      </c>
      <c r="H261" s="10" t="str">
        <f>IF('Quick Entry'!F266="","",'Quick Entry'!F266)</f>
        <v/>
      </c>
      <c r="I261" s="10"/>
      <c r="J261" s="10"/>
      <c r="K261" s="10"/>
      <c r="L261" s="10"/>
      <c r="M261" s="10"/>
      <c r="N261" s="15" t="str">
        <f t="shared" si="21"/>
        <v/>
      </c>
      <c r="O261" s="15" t="str">
        <f t="shared" si="22"/>
        <v/>
      </c>
      <c r="P261" s="15" t="str">
        <f>IF(O261="","",IF(O261&gt;=Settings!$B$5,"Moderate/severe","None/low"))</f>
        <v/>
      </c>
      <c r="Q261" s="10" t="str">
        <f>IF('Quick Entry'!G266="","",IF(OR('Quick Entry'!G266="Acute pain episode",'Quick Entry'!G266="Yes"),"Yes","No"))</f>
        <v/>
      </c>
      <c r="R261" s="10" t="str">
        <f>IF('Quick Entry'!H266="","",'Quick Entry'!H266)</f>
        <v/>
      </c>
      <c r="S261" s="10" t="str">
        <f>IF('Quick Entry'!I266="","",'Quick Entry'!I266)</f>
        <v/>
      </c>
      <c r="T261" s="10" t="str">
        <f>IF('Quick Entry'!J266="","",'Quick Entry'!J266)</f>
        <v/>
      </c>
      <c r="U261" s="10" t="str">
        <f>IF('Quick Entry'!K266="","",'Quick Entry'!K266)</f>
        <v/>
      </c>
      <c r="V261" s="10" t="str">
        <f>IF('Quick Entry'!M266="","",'Quick Entry'!M266)</f>
        <v/>
      </c>
      <c r="W261" s="10"/>
      <c r="X261" s="9" t="str">
        <f>IF('Quick Entry'!O266="","",'Quick Entry'!O266)</f>
        <v/>
      </c>
      <c r="Y261" s="9"/>
      <c r="Z261" s="15" t="str">
        <f t="shared" ca="1" si="23"/>
        <v/>
      </c>
      <c r="AA261" s="15" t="str">
        <f>IF(V261&lt;&gt;"Yes","Not needed",IF(Q261&lt;&gt;"Yes","Review per policy",IF(Z261&gt;Settings!$B$8,"Escalate review",IF(Z261&gt;Settings!$B$7,"Review due","Not needed"))))</f>
        <v>Not needed</v>
      </c>
      <c r="AB261" s="10"/>
      <c r="AC261" s="10" t="str">
        <f>IF('Quick Entry'!P266="","",'Quick Entry'!P266)</f>
        <v/>
      </c>
      <c r="AD261" s="15" t="str">
        <f>IF(AC261="","",IF(LEFT(AC261,1)*1&gt;=Settings!$B$9,"Sedation review",""))</f>
        <v/>
      </c>
      <c r="AE261" s="10"/>
      <c r="AF261" s="10"/>
      <c r="AG261" s="9"/>
      <c r="AH261" s="10" t="str">
        <f>IF('Quick Entry'!Q266="","",'Quick Entry'!Q266)</f>
        <v/>
      </c>
      <c r="AI261" s="10" t="str">
        <f>IF('Quick Entry'!S266="","",'Quick Entry'!S266)</f>
        <v/>
      </c>
      <c r="AJ261" s="15" t="str">
        <f t="shared" si="24"/>
        <v/>
      </c>
      <c r="AK261" s="10"/>
      <c r="AL261" s="10"/>
      <c r="AM261" s="29" t="str">
        <f>IF('Quick Entry'!T266="","",'Quick Entry'!T266)</f>
        <v/>
      </c>
    </row>
    <row r="262" spans="1:39">
      <c r="A262" s="15" t="str">
        <f t="shared" si="20"/>
        <v/>
      </c>
      <c r="B262" s="10" t="str">
        <f>IF('Quick Entry'!A267="","",'Quick Entry'!A267)</f>
        <v/>
      </c>
      <c r="C262" s="10" t="str">
        <f>IF('Quick Entry'!B267="","",'Quick Entry'!B267)</f>
        <v/>
      </c>
      <c r="D262" s="9" t="str">
        <f>IF('Quick Entry'!C267="","",'Quick Entry'!C267)</f>
        <v/>
      </c>
      <c r="E262" s="10"/>
      <c r="F262" s="10" t="str">
        <f>IF('Quick Entry'!D267="","",'Quick Entry'!D267)</f>
        <v/>
      </c>
      <c r="G262" s="10" t="str">
        <f>IF('Quick Entry'!E267="","",'Quick Entry'!E267)</f>
        <v/>
      </c>
      <c r="H262" s="10" t="str">
        <f>IF('Quick Entry'!F267="","",'Quick Entry'!F267)</f>
        <v/>
      </c>
      <c r="I262" s="10"/>
      <c r="J262" s="10"/>
      <c r="K262" s="10"/>
      <c r="L262" s="10"/>
      <c r="M262" s="10"/>
      <c r="N262" s="15" t="str">
        <f t="shared" si="21"/>
        <v/>
      </c>
      <c r="O262" s="15" t="str">
        <f t="shared" si="22"/>
        <v/>
      </c>
      <c r="P262" s="15" t="str">
        <f>IF(O262="","",IF(O262&gt;=Settings!$B$5,"Moderate/severe","None/low"))</f>
        <v/>
      </c>
      <c r="Q262" s="10" t="str">
        <f>IF('Quick Entry'!G267="","",IF(OR('Quick Entry'!G267="Acute pain episode",'Quick Entry'!G267="Yes"),"Yes","No"))</f>
        <v/>
      </c>
      <c r="R262" s="10" t="str">
        <f>IF('Quick Entry'!H267="","",'Quick Entry'!H267)</f>
        <v/>
      </c>
      <c r="S262" s="10" t="str">
        <f>IF('Quick Entry'!I267="","",'Quick Entry'!I267)</f>
        <v/>
      </c>
      <c r="T262" s="10" t="str">
        <f>IF('Quick Entry'!J267="","",'Quick Entry'!J267)</f>
        <v/>
      </c>
      <c r="U262" s="10" t="str">
        <f>IF('Quick Entry'!K267="","",'Quick Entry'!K267)</f>
        <v/>
      </c>
      <c r="V262" s="10" t="str">
        <f>IF('Quick Entry'!M267="","",'Quick Entry'!M267)</f>
        <v/>
      </c>
      <c r="W262" s="10"/>
      <c r="X262" s="9" t="str">
        <f>IF('Quick Entry'!O267="","",'Quick Entry'!O267)</f>
        <v/>
      </c>
      <c r="Y262" s="9"/>
      <c r="Z262" s="15" t="str">
        <f t="shared" ca="1" si="23"/>
        <v/>
      </c>
      <c r="AA262" s="15" t="str">
        <f>IF(V262&lt;&gt;"Yes","Not needed",IF(Q262&lt;&gt;"Yes","Review per policy",IF(Z262&gt;Settings!$B$8,"Escalate review",IF(Z262&gt;Settings!$B$7,"Review due","Not needed"))))</f>
        <v>Not needed</v>
      </c>
      <c r="AB262" s="10"/>
      <c r="AC262" s="10" t="str">
        <f>IF('Quick Entry'!P267="","",'Quick Entry'!P267)</f>
        <v/>
      </c>
      <c r="AD262" s="15" t="str">
        <f>IF(AC262="","",IF(LEFT(AC262,1)*1&gt;=Settings!$B$9,"Sedation review",""))</f>
        <v/>
      </c>
      <c r="AE262" s="10"/>
      <c r="AF262" s="10"/>
      <c r="AG262" s="9"/>
      <c r="AH262" s="10" t="str">
        <f>IF('Quick Entry'!Q267="","",'Quick Entry'!Q267)</f>
        <v/>
      </c>
      <c r="AI262" s="10" t="str">
        <f>IF('Quick Entry'!S267="","",'Quick Entry'!S267)</f>
        <v/>
      </c>
      <c r="AJ262" s="15" t="str">
        <f t="shared" si="24"/>
        <v/>
      </c>
      <c r="AK262" s="10"/>
      <c r="AL262" s="10"/>
      <c r="AM262" s="29" t="str">
        <f>IF('Quick Entry'!T267="","",'Quick Entry'!T267)</f>
        <v/>
      </c>
    </row>
    <row r="263" spans="1:39">
      <c r="A263" s="15" t="str">
        <f t="shared" si="20"/>
        <v/>
      </c>
      <c r="B263" s="10" t="str">
        <f>IF('Quick Entry'!A268="","",'Quick Entry'!A268)</f>
        <v/>
      </c>
      <c r="C263" s="10" t="str">
        <f>IF('Quick Entry'!B268="","",'Quick Entry'!B268)</f>
        <v/>
      </c>
      <c r="D263" s="9" t="str">
        <f>IF('Quick Entry'!C268="","",'Quick Entry'!C268)</f>
        <v/>
      </c>
      <c r="E263" s="10"/>
      <c r="F263" s="10" t="str">
        <f>IF('Quick Entry'!D268="","",'Quick Entry'!D268)</f>
        <v/>
      </c>
      <c r="G263" s="10" t="str">
        <f>IF('Quick Entry'!E268="","",'Quick Entry'!E268)</f>
        <v/>
      </c>
      <c r="H263" s="10" t="str">
        <f>IF('Quick Entry'!F268="","",'Quick Entry'!F268)</f>
        <v/>
      </c>
      <c r="I263" s="10"/>
      <c r="J263" s="10"/>
      <c r="K263" s="10"/>
      <c r="L263" s="10"/>
      <c r="M263" s="10"/>
      <c r="N263" s="15" t="str">
        <f t="shared" si="21"/>
        <v/>
      </c>
      <c r="O263" s="15" t="str">
        <f t="shared" si="22"/>
        <v/>
      </c>
      <c r="P263" s="15" t="str">
        <f>IF(O263="","",IF(O263&gt;=Settings!$B$5,"Moderate/severe","None/low"))</f>
        <v/>
      </c>
      <c r="Q263" s="10" t="str">
        <f>IF('Quick Entry'!G268="","",IF(OR('Quick Entry'!G268="Acute pain episode",'Quick Entry'!G268="Yes"),"Yes","No"))</f>
        <v/>
      </c>
      <c r="R263" s="10" t="str">
        <f>IF('Quick Entry'!H268="","",'Quick Entry'!H268)</f>
        <v/>
      </c>
      <c r="S263" s="10" t="str">
        <f>IF('Quick Entry'!I268="","",'Quick Entry'!I268)</f>
        <v/>
      </c>
      <c r="T263" s="10" t="str">
        <f>IF('Quick Entry'!J268="","",'Quick Entry'!J268)</f>
        <v/>
      </c>
      <c r="U263" s="10" t="str">
        <f>IF('Quick Entry'!K268="","",'Quick Entry'!K268)</f>
        <v/>
      </c>
      <c r="V263" s="10" t="str">
        <f>IF('Quick Entry'!M268="","",'Quick Entry'!M268)</f>
        <v/>
      </c>
      <c r="W263" s="10"/>
      <c r="X263" s="9" t="str">
        <f>IF('Quick Entry'!O268="","",'Quick Entry'!O268)</f>
        <v/>
      </c>
      <c r="Y263" s="9"/>
      <c r="Z263" s="15" t="str">
        <f t="shared" ca="1" si="23"/>
        <v/>
      </c>
      <c r="AA263" s="15" t="str">
        <f>IF(V263&lt;&gt;"Yes","Not needed",IF(Q263&lt;&gt;"Yes","Review per policy",IF(Z263&gt;Settings!$B$8,"Escalate review",IF(Z263&gt;Settings!$B$7,"Review due","Not needed"))))</f>
        <v>Not needed</v>
      </c>
      <c r="AB263" s="10"/>
      <c r="AC263" s="10" t="str">
        <f>IF('Quick Entry'!P268="","",'Quick Entry'!P268)</f>
        <v/>
      </c>
      <c r="AD263" s="15" t="str">
        <f>IF(AC263="","",IF(LEFT(AC263,1)*1&gt;=Settings!$B$9,"Sedation review",""))</f>
        <v/>
      </c>
      <c r="AE263" s="10"/>
      <c r="AF263" s="10"/>
      <c r="AG263" s="9"/>
      <c r="AH263" s="10" t="str">
        <f>IF('Quick Entry'!Q268="","",'Quick Entry'!Q268)</f>
        <v/>
      </c>
      <c r="AI263" s="10" t="str">
        <f>IF('Quick Entry'!S268="","",'Quick Entry'!S268)</f>
        <v/>
      </c>
      <c r="AJ263" s="15" t="str">
        <f t="shared" si="24"/>
        <v/>
      </c>
      <c r="AK263" s="10"/>
      <c r="AL263" s="10"/>
      <c r="AM263" s="29" t="str">
        <f>IF('Quick Entry'!T268="","",'Quick Entry'!T268)</f>
        <v/>
      </c>
    </row>
    <row r="264" spans="1:39">
      <c r="A264" s="15" t="str">
        <f t="shared" si="20"/>
        <v/>
      </c>
      <c r="B264" s="10" t="str">
        <f>IF('Quick Entry'!A269="","",'Quick Entry'!A269)</f>
        <v/>
      </c>
      <c r="C264" s="10" t="str">
        <f>IF('Quick Entry'!B269="","",'Quick Entry'!B269)</f>
        <v/>
      </c>
      <c r="D264" s="9" t="str">
        <f>IF('Quick Entry'!C269="","",'Quick Entry'!C269)</f>
        <v/>
      </c>
      <c r="E264" s="10"/>
      <c r="F264" s="10" t="str">
        <f>IF('Quick Entry'!D269="","",'Quick Entry'!D269)</f>
        <v/>
      </c>
      <c r="G264" s="10" t="str">
        <f>IF('Quick Entry'!E269="","",'Quick Entry'!E269)</f>
        <v/>
      </c>
      <c r="H264" s="10" t="str">
        <f>IF('Quick Entry'!F269="","",'Quick Entry'!F269)</f>
        <v/>
      </c>
      <c r="I264" s="10"/>
      <c r="J264" s="10"/>
      <c r="K264" s="10"/>
      <c r="L264" s="10"/>
      <c r="M264" s="10"/>
      <c r="N264" s="15" t="str">
        <f t="shared" si="21"/>
        <v/>
      </c>
      <c r="O264" s="15" t="str">
        <f t="shared" si="22"/>
        <v/>
      </c>
      <c r="P264" s="15" t="str">
        <f>IF(O264="","",IF(O264&gt;=Settings!$B$5,"Moderate/severe","None/low"))</f>
        <v/>
      </c>
      <c r="Q264" s="10" t="str">
        <f>IF('Quick Entry'!G269="","",IF(OR('Quick Entry'!G269="Acute pain episode",'Quick Entry'!G269="Yes"),"Yes","No"))</f>
        <v/>
      </c>
      <c r="R264" s="10" t="str">
        <f>IF('Quick Entry'!H269="","",'Quick Entry'!H269)</f>
        <v/>
      </c>
      <c r="S264" s="10" t="str">
        <f>IF('Quick Entry'!I269="","",'Quick Entry'!I269)</f>
        <v/>
      </c>
      <c r="T264" s="10" t="str">
        <f>IF('Quick Entry'!J269="","",'Quick Entry'!J269)</f>
        <v/>
      </c>
      <c r="U264" s="10" t="str">
        <f>IF('Quick Entry'!K269="","",'Quick Entry'!K269)</f>
        <v/>
      </c>
      <c r="V264" s="10" t="str">
        <f>IF('Quick Entry'!M269="","",'Quick Entry'!M269)</f>
        <v/>
      </c>
      <c r="W264" s="10"/>
      <c r="X264" s="9" t="str">
        <f>IF('Quick Entry'!O269="","",'Quick Entry'!O269)</f>
        <v/>
      </c>
      <c r="Y264" s="9"/>
      <c r="Z264" s="15" t="str">
        <f t="shared" ca="1" si="23"/>
        <v/>
      </c>
      <c r="AA264" s="15" t="str">
        <f>IF(V264&lt;&gt;"Yes","Not needed",IF(Q264&lt;&gt;"Yes","Review per policy",IF(Z264&gt;Settings!$B$8,"Escalate review",IF(Z264&gt;Settings!$B$7,"Review due","Not needed"))))</f>
        <v>Not needed</v>
      </c>
      <c r="AB264" s="10"/>
      <c r="AC264" s="10" t="str">
        <f>IF('Quick Entry'!P269="","",'Quick Entry'!P269)</f>
        <v/>
      </c>
      <c r="AD264" s="15" t="str">
        <f>IF(AC264="","",IF(LEFT(AC264,1)*1&gt;=Settings!$B$9,"Sedation review",""))</f>
        <v/>
      </c>
      <c r="AE264" s="10"/>
      <c r="AF264" s="10"/>
      <c r="AG264" s="9"/>
      <c r="AH264" s="10" t="str">
        <f>IF('Quick Entry'!Q269="","",'Quick Entry'!Q269)</f>
        <v/>
      </c>
      <c r="AI264" s="10" t="str">
        <f>IF('Quick Entry'!S269="","",'Quick Entry'!S269)</f>
        <v/>
      </c>
      <c r="AJ264" s="15" t="str">
        <f t="shared" si="24"/>
        <v/>
      </c>
      <c r="AK264" s="10"/>
      <c r="AL264" s="10"/>
      <c r="AM264" s="29" t="str">
        <f>IF('Quick Entry'!T269="","",'Quick Entry'!T269)</f>
        <v/>
      </c>
    </row>
    <row r="265" spans="1:39">
      <c r="A265" s="15" t="str">
        <f t="shared" si="20"/>
        <v/>
      </c>
      <c r="B265" s="10" t="str">
        <f>IF('Quick Entry'!A270="","",'Quick Entry'!A270)</f>
        <v/>
      </c>
      <c r="C265" s="10" t="str">
        <f>IF('Quick Entry'!B270="","",'Quick Entry'!B270)</f>
        <v/>
      </c>
      <c r="D265" s="9" t="str">
        <f>IF('Quick Entry'!C270="","",'Quick Entry'!C270)</f>
        <v/>
      </c>
      <c r="E265" s="10"/>
      <c r="F265" s="10" t="str">
        <f>IF('Quick Entry'!D270="","",'Quick Entry'!D270)</f>
        <v/>
      </c>
      <c r="G265" s="10" t="str">
        <f>IF('Quick Entry'!E270="","",'Quick Entry'!E270)</f>
        <v/>
      </c>
      <c r="H265" s="10" t="str">
        <f>IF('Quick Entry'!F270="","",'Quick Entry'!F270)</f>
        <v/>
      </c>
      <c r="I265" s="10"/>
      <c r="J265" s="10"/>
      <c r="K265" s="10"/>
      <c r="L265" s="10"/>
      <c r="M265" s="10"/>
      <c r="N265" s="15" t="str">
        <f t="shared" si="21"/>
        <v/>
      </c>
      <c r="O265" s="15" t="str">
        <f t="shared" si="22"/>
        <v/>
      </c>
      <c r="P265" s="15" t="str">
        <f>IF(O265="","",IF(O265&gt;=Settings!$B$5,"Moderate/severe","None/low"))</f>
        <v/>
      </c>
      <c r="Q265" s="10" t="str">
        <f>IF('Quick Entry'!G270="","",IF(OR('Quick Entry'!G270="Acute pain episode",'Quick Entry'!G270="Yes"),"Yes","No"))</f>
        <v/>
      </c>
      <c r="R265" s="10" t="str">
        <f>IF('Quick Entry'!H270="","",'Quick Entry'!H270)</f>
        <v/>
      </c>
      <c r="S265" s="10" t="str">
        <f>IF('Quick Entry'!I270="","",'Quick Entry'!I270)</f>
        <v/>
      </c>
      <c r="T265" s="10" t="str">
        <f>IF('Quick Entry'!J270="","",'Quick Entry'!J270)</f>
        <v/>
      </c>
      <c r="U265" s="10" t="str">
        <f>IF('Quick Entry'!K270="","",'Quick Entry'!K270)</f>
        <v/>
      </c>
      <c r="V265" s="10" t="str">
        <f>IF('Quick Entry'!M270="","",'Quick Entry'!M270)</f>
        <v/>
      </c>
      <c r="W265" s="10"/>
      <c r="X265" s="9" t="str">
        <f>IF('Quick Entry'!O270="","",'Quick Entry'!O270)</f>
        <v/>
      </c>
      <c r="Y265" s="9"/>
      <c r="Z265" s="15" t="str">
        <f t="shared" ca="1" si="23"/>
        <v/>
      </c>
      <c r="AA265" s="15" t="str">
        <f>IF(V265&lt;&gt;"Yes","Not needed",IF(Q265&lt;&gt;"Yes","Review per policy",IF(Z265&gt;Settings!$B$8,"Escalate review",IF(Z265&gt;Settings!$B$7,"Review due","Not needed"))))</f>
        <v>Not needed</v>
      </c>
      <c r="AB265" s="10"/>
      <c r="AC265" s="10" t="str">
        <f>IF('Quick Entry'!P270="","",'Quick Entry'!P270)</f>
        <v/>
      </c>
      <c r="AD265" s="15" t="str">
        <f>IF(AC265="","",IF(LEFT(AC265,1)*1&gt;=Settings!$B$9,"Sedation review",""))</f>
        <v/>
      </c>
      <c r="AE265" s="10"/>
      <c r="AF265" s="10"/>
      <c r="AG265" s="9"/>
      <c r="AH265" s="10" t="str">
        <f>IF('Quick Entry'!Q270="","",'Quick Entry'!Q270)</f>
        <v/>
      </c>
      <c r="AI265" s="10" t="str">
        <f>IF('Quick Entry'!S270="","",'Quick Entry'!S270)</f>
        <v/>
      </c>
      <c r="AJ265" s="15" t="str">
        <f t="shared" si="24"/>
        <v/>
      </c>
      <c r="AK265" s="10"/>
      <c r="AL265" s="10"/>
      <c r="AM265" s="29" t="str">
        <f>IF('Quick Entry'!T270="","",'Quick Entry'!T270)</f>
        <v/>
      </c>
    </row>
    <row r="266" spans="1:39">
      <c r="A266" s="15" t="str">
        <f t="shared" si="20"/>
        <v/>
      </c>
      <c r="B266" s="10" t="str">
        <f>IF('Quick Entry'!A271="","",'Quick Entry'!A271)</f>
        <v/>
      </c>
      <c r="C266" s="10" t="str">
        <f>IF('Quick Entry'!B271="","",'Quick Entry'!B271)</f>
        <v/>
      </c>
      <c r="D266" s="9" t="str">
        <f>IF('Quick Entry'!C271="","",'Quick Entry'!C271)</f>
        <v/>
      </c>
      <c r="E266" s="10"/>
      <c r="F266" s="10" t="str">
        <f>IF('Quick Entry'!D271="","",'Quick Entry'!D271)</f>
        <v/>
      </c>
      <c r="G266" s="10" t="str">
        <f>IF('Quick Entry'!E271="","",'Quick Entry'!E271)</f>
        <v/>
      </c>
      <c r="H266" s="10" t="str">
        <f>IF('Quick Entry'!F271="","",'Quick Entry'!F271)</f>
        <v/>
      </c>
      <c r="I266" s="10"/>
      <c r="J266" s="10"/>
      <c r="K266" s="10"/>
      <c r="L266" s="10"/>
      <c r="M266" s="10"/>
      <c r="N266" s="15" t="str">
        <f t="shared" si="21"/>
        <v/>
      </c>
      <c r="O266" s="15" t="str">
        <f t="shared" si="22"/>
        <v/>
      </c>
      <c r="P266" s="15" t="str">
        <f>IF(O266="","",IF(O266&gt;=Settings!$B$5,"Moderate/severe","None/low"))</f>
        <v/>
      </c>
      <c r="Q266" s="10" t="str">
        <f>IF('Quick Entry'!G271="","",IF(OR('Quick Entry'!G271="Acute pain episode",'Quick Entry'!G271="Yes"),"Yes","No"))</f>
        <v/>
      </c>
      <c r="R266" s="10" t="str">
        <f>IF('Quick Entry'!H271="","",'Quick Entry'!H271)</f>
        <v/>
      </c>
      <c r="S266" s="10" t="str">
        <f>IF('Quick Entry'!I271="","",'Quick Entry'!I271)</f>
        <v/>
      </c>
      <c r="T266" s="10" t="str">
        <f>IF('Quick Entry'!J271="","",'Quick Entry'!J271)</f>
        <v/>
      </c>
      <c r="U266" s="10" t="str">
        <f>IF('Quick Entry'!K271="","",'Quick Entry'!K271)</f>
        <v/>
      </c>
      <c r="V266" s="10" t="str">
        <f>IF('Quick Entry'!M271="","",'Quick Entry'!M271)</f>
        <v/>
      </c>
      <c r="W266" s="10"/>
      <c r="X266" s="9" t="str">
        <f>IF('Quick Entry'!O271="","",'Quick Entry'!O271)</f>
        <v/>
      </c>
      <c r="Y266" s="9"/>
      <c r="Z266" s="15" t="str">
        <f t="shared" ca="1" si="23"/>
        <v/>
      </c>
      <c r="AA266" s="15" t="str">
        <f>IF(V266&lt;&gt;"Yes","Not needed",IF(Q266&lt;&gt;"Yes","Review per policy",IF(Z266&gt;Settings!$B$8,"Escalate review",IF(Z266&gt;Settings!$B$7,"Review due","Not needed"))))</f>
        <v>Not needed</v>
      </c>
      <c r="AB266" s="10"/>
      <c r="AC266" s="10" t="str">
        <f>IF('Quick Entry'!P271="","",'Quick Entry'!P271)</f>
        <v/>
      </c>
      <c r="AD266" s="15" t="str">
        <f>IF(AC266="","",IF(LEFT(AC266,1)*1&gt;=Settings!$B$9,"Sedation review",""))</f>
        <v/>
      </c>
      <c r="AE266" s="10"/>
      <c r="AF266" s="10"/>
      <c r="AG266" s="9"/>
      <c r="AH266" s="10" t="str">
        <f>IF('Quick Entry'!Q271="","",'Quick Entry'!Q271)</f>
        <v/>
      </c>
      <c r="AI266" s="10" t="str">
        <f>IF('Quick Entry'!S271="","",'Quick Entry'!S271)</f>
        <v/>
      </c>
      <c r="AJ266" s="15" t="str">
        <f t="shared" si="24"/>
        <v/>
      </c>
      <c r="AK266" s="10"/>
      <c r="AL266" s="10"/>
      <c r="AM266" s="29" t="str">
        <f>IF('Quick Entry'!T271="","",'Quick Entry'!T271)</f>
        <v/>
      </c>
    </row>
    <row r="267" spans="1:39">
      <c r="A267" s="15" t="str">
        <f t="shared" si="20"/>
        <v/>
      </c>
      <c r="B267" s="10" t="str">
        <f>IF('Quick Entry'!A272="","",'Quick Entry'!A272)</f>
        <v/>
      </c>
      <c r="C267" s="10" t="str">
        <f>IF('Quick Entry'!B272="","",'Quick Entry'!B272)</f>
        <v/>
      </c>
      <c r="D267" s="9" t="str">
        <f>IF('Quick Entry'!C272="","",'Quick Entry'!C272)</f>
        <v/>
      </c>
      <c r="E267" s="10"/>
      <c r="F267" s="10" t="str">
        <f>IF('Quick Entry'!D272="","",'Quick Entry'!D272)</f>
        <v/>
      </c>
      <c r="G267" s="10" t="str">
        <f>IF('Quick Entry'!E272="","",'Quick Entry'!E272)</f>
        <v/>
      </c>
      <c r="H267" s="10" t="str">
        <f>IF('Quick Entry'!F272="","",'Quick Entry'!F272)</f>
        <v/>
      </c>
      <c r="I267" s="10"/>
      <c r="J267" s="10"/>
      <c r="K267" s="10"/>
      <c r="L267" s="10"/>
      <c r="M267" s="10"/>
      <c r="N267" s="15" t="str">
        <f t="shared" si="21"/>
        <v/>
      </c>
      <c r="O267" s="15" t="str">
        <f t="shared" si="22"/>
        <v/>
      </c>
      <c r="P267" s="15" t="str">
        <f>IF(O267="","",IF(O267&gt;=Settings!$B$5,"Moderate/severe","None/low"))</f>
        <v/>
      </c>
      <c r="Q267" s="10" t="str">
        <f>IF('Quick Entry'!G272="","",IF(OR('Quick Entry'!G272="Acute pain episode",'Quick Entry'!G272="Yes"),"Yes","No"))</f>
        <v/>
      </c>
      <c r="R267" s="10" t="str">
        <f>IF('Quick Entry'!H272="","",'Quick Entry'!H272)</f>
        <v/>
      </c>
      <c r="S267" s="10" t="str">
        <f>IF('Quick Entry'!I272="","",'Quick Entry'!I272)</f>
        <v/>
      </c>
      <c r="T267" s="10" t="str">
        <f>IF('Quick Entry'!J272="","",'Quick Entry'!J272)</f>
        <v/>
      </c>
      <c r="U267" s="10" t="str">
        <f>IF('Quick Entry'!K272="","",'Quick Entry'!K272)</f>
        <v/>
      </c>
      <c r="V267" s="10" t="str">
        <f>IF('Quick Entry'!M272="","",'Quick Entry'!M272)</f>
        <v/>
      </c>
      <c r="W267" s="10"/>
      <c r="X267" s="9" t="str">
        <f>IF('Quick Entry'!O272="","",'Quick Entry'!O272)</f>
        <v/>
      </c>
      <c r="Y267" s="9"/>
      <c r="Z267" s="15" t="str">
        <f t="shared" ca="1" si="23"/>
        <v/>
      </c>
      <c r="AA267" s="15" t="str">
        <f>IF(V267&lt;&gt;"Yes","Not needed",IF(Q267&lt;&gt;"Yes","Review per policy",IF(Z267&gt;Settings!$B$8,"Escalate review",IF(Z267&gt;Settings!$B$7,"Review due","Not needed"))))</f>
        <v>Not needed</v>
      </c>
      <c r="AB267" s="10"/>
      <c r="AC267" s="10" t="str">
        <f>IF('Quick Entry'!P272="","",'Quick Entry'!P272)</f>
        <v/>
      </c>
      <c r="AD267" s="15" t="str">
        <f>IF(AC267="","",IF(LEFT(AC267,1)*1&gt;=Settings!$B$9,"Sedation review",""))</f>
        <v/>
      </c>
      <c r="AE267" s="10"/>
      <c r="AF267" s="10"/>
      <c r="AG267" s="9"/>
      <c r="AH267" s="10" t="str">
        <f>IF('Quick Entry'!Q272="","",'Quick Entry'!Q272)</f>
        <v/>
      </c>
      <c r="AI267" s="10" t="str">
        <f>IF('Quick Entry'!S272="","",'Quick Entry'!S272)</f>
        <v/>
      </c>
      <c r="AJ267" s="15" t="str">
        <f t="shared" si="24"/>
        <v/>
      </c>
      <c r="AK267" s="10"/>
      <c r="AL267" s="10"/>
      <c r="AM267" s="29" t="str">
        <f>IF('Quick Entry'!T272="","",'Quick Entry'!T272)</f>
        <v/>
      </c>
    </row>
    <row r="268" spans="1:39">
      <c r="A268" s="15" t="str">
        <f t="shared" si="20"/>
        <v/>
      </c>
      <c r="B268" s="10" t="str">
        <f>IF('Quick Entry'!A273="","",'Quick Entry'!A273)</f>
        <v/>
      </c>
      <c r="C268" s="10" t="str">
        <f>IF('Quick Entry'!B273="","",'Quick Entry'!B273)</f>
        <v/>
      </c>
      <c r="D268" s="9" t="str">
        <f>IF('Quick Entry'!C273="","",'Quick Entry'!C273)</f>
        <v/>
      </c>
      <c r="E268" s="10"/>
      <c r="F268" s="10" t="str">
        <f>IF('Quick Entry'!D273="","",'Quick Entry'!D273)</f>
        <v/>
      </c>
      <c r="G268" s="10" t="str">
        <f>IF('Quick Entry'!E273="","",'Quick Entry'!E273)</f>
        <v/>
      </c>
      <c r="H268" s="10" t="str">
        <f>IF('Quick Entry'!F273="","",'Quick Entry'!F273)</f>
        <v/>
      </c>
      <c r="I268" s="10"/>
      <c r="J268" s="10"/>
      <c r="K268" s="10"/>
      <c r="L268" s="10"/>
      <c r="M268" s="10"/>
      <c r="N268" s="15" t="str">
        <f t="shared" si="21"/>
        <v/>
      </c>
      <c r="O268" s="15" t="str">
        <f t="shared" si="22"/>
        <v/>
      </c>
      <c r="P268" s="15" t="str">
        <f>IF(O268="","",IF(O268&gt;=Settings!$B$5,"Moderate/severe","None/low"))</f>
        <v/>
      </c>
      <c r="Q268" s="10" t="str">
        <f>IF('Quick Entry'!G273="","",IF(OR('Quick Entry'!G273="Acute pain episode",'Quick Entry'!G273="Yes"),"Yes","No"))</f>
        <v/>
      </c>
      <c r="R268" s="10" t="str">
        <f>IF('Quick Entry'!H273="","",'Quick Entry'!H273)</f>
        <v/>
      </c>
      <c r="S268" s="10" t="str">
        <f>IF('Quick Entry'!I273="","",'Quick Entry'!I273)</f>
        <v/>
      </c>
      <c r="T268" s="10" t="str">
        <f>IF('Quick Entry'!J273="","",'Quick Entry'!J273)</f>
        <v/>
      </c>
      <c r="U268" s="10" t="str">
        <f>IF('Quick Entry'!K273="","",'Quick Entry'!K273)</f>
        <v/>
      </c>
      <c r="V268" s="10" t="str">
        <f>IF('Quick Entry'!M273="","",'Quick Entry'!M273)</f>
        <v/>
      </c>
      <c r="W268" s="10"/>
      <c r="X268" s="9" t="str">
        <f>IF('Quick Entry'!O273="","",'Quick Entry'!O273)</f>
        <v/>
      </c>
      <c r="Y268" s="9"/>
      <c r="Z268" s="15" t="str">
        <f t="shared" ca="1" si="23"/>
        <v/>
      </c>
      <c r="AA268" s="15" t="str">
        <f>IF(V268&lt;&gt;"Yes","Not needed",IF(Q268&lt;&gt;"Yes","Review per policy",IF(Z268&gt;Settings!$B$8,"Escalate review",IF(Z268&gt;Settings!$B$7,"Review due","Not needed"))))</f>
        <v>Not needed</v>
      </c>
      <c r="AB268" s="10"/>
      <c r="AC268" s="10" t="str">
        <f>IF('Quick Entry'!P273="","",'Quick Entry'!P273)</f>
        <v/>
      </c>
      <c r="AD268" s="15" t="str">
        <f>IF(AC268="","",IF(LEFT(AC268,1)*1&gt;=Settings!$B$9,"Sedation review",""))</f>
        <v/>
      </c>
      <c r="AE268" s="10"/>
      <c r="AF268" s="10"/>
      <c r="AG268" s="9"/>
      <c r="AH268" s="10" t="str">
        <f>IF('Quick Entry'!Q273="","",'Quick Entry'!Q273)</f>
        <v/>
      </c>
      <c r="AI268" s="10" t="str">
        <f>IF('Quick Entry'!S273="","",'Quick Entry'!S273)</f>
        <v/>
      </c>
      <c r="AJ268" s="15" t="str">
        <f t="shared" si="24"/>
        <v/>
      </c>
      <c r="AK268" s="10"/>
      <c r="AL268" s="10"/>
      <c r="AM268" s="29" t="str">
        <f>IF('Quick Entry'!T273="","",'Quick Entry'!T273)</f>
        <v/>
      </c>
    </row>
    <row r="269" spans="1:39">
      <c r="A269" s="15" t="str">
        <f t="shared" si="20"/>
        <v/>
      </c>
      <c r="B269" s="10" t="str">
        <f>IF('Quick Entry'!A274="","",'Quick Entry'!A274)</f>
        <v/>
      </c>
      <c r="C269" s="10" t="str">
        <f>IF('Quick Entry'!B274="","",'Quick Entry'!B274)</f>
        <v/>
      </c>
      <c r="D269" s="9" t="str">
        <f>IF('Quick Entry'!C274="","",'Quick Entry'!C274)</f>
        <v/>
      </c>
      <c r="E269" s="10"/>
      <c r="F269" s="10" t="str">
        <f>IF('Quick Entry'!D274="","",'Quick Entry'!D274)</f>
        <v/>
      </c>
      <c r="G269" s="10" t="str">
        <f>IF('Quick Entry'!E274="","",'Quick Entry'!E274)</f>
        <v/>
      </c>
      <c r="H269" s="10" t="str">
        <f>IF('Quick Entry'!F274="","",'Quick Entry'!F274)</f>
        <v/>
      </c>
      <c r="I269" s="10"/>
      <c r="J269" s="10"/>
      <c r="K269" s="10"/>
      <c r="L269" s="10"/>
      <c r="M269" s="10"/>
      <c r="N269" s="15" t="str">
        <f t="shared" si="21"/>
        <v/>
      </c>
      <c r="O269" s="15" t="str">
        <f t="shared" si="22"/>
        <v/>
      </c>
      <c r="P269" s="15" t="str">
        <f>IF(O269="","",IF(O269&gt;=Settings!$B$5,"Moderate/severe","None/low"))</f>
        <v/>
      </c>
      <c r="Q269" s="10" t="str">
        <f>IF('Quick Entry'!G274="","",IF(OR('Quick Entry'!G274="Acute pain episode",'Quick Entry'!G274="Yes"),"Yes","No"))</f>
        <v/>
      </c>
      <c r="R269" s="10" t="str">
        <f>IF('Quick Entry'!H274="","",'Quick Entry'!H274)</f>
        <v/>
      </c>
      <c r="S269" s="10" t="str">
        <f>IF('Quick Entry'!I274="","",'Quick Entry'!I274)</f>
        <v/>
      </c>
      <c r="T269" s="10" t="str">
        <f>IF('Quick Entry'!J274="","",'Quick Entry'!J274)</f>
        <v/>
      </c>
      <c r="U269" s="10" t="str">
        <f>IF('Quick Entry'!K274="","",'Quick Entry'!K274)</f>
        <v/>
      </c>
      <c r="V269" s="10" t="str">
        <f>IF('Quick Entry'!M274="","",'Quick Entry'!M274)</f>
        <v/>
      </c>
      <c r="W269" s="10"/>
      <c r="X269" s="9" t="str">
        <f>IF('Quick Entry'!O274="","",'Quick Entry'!O274)</f>
        <v/>
      </c>
      <c r="Y269" s="9"/>
      <c r="Z269" s="15" t="str">
        <f t="shared" ca="1" si="23"/>
        <v/>
      </c>
      <c r="AA269" s="15" t="str">
        <f>IF(V269&lt;&gt;"Yes","Not needed",IF(Q269&lt;&gt;"Yes","Review per policy",IF(Z269&gt;Settings!$B$8,"Escalate review",IF(Z269&gt;Settings!$B$7,"Review due","Not needed"))))</f>
        <v>Not needed</v>
      </c>
      <c r="AB269" s="10"/>
      <c r="AC269" s="10" t="str">
        <f>IF('Quick Entry'!P274="","",'Quick Entry'!P274)</f>
        <v/>
      </c>
      <c r="AD269" s="15" t="str">
        <f>IF(AC269="","",IF(LEFT(AC269,1)*1&gt;=Settings!$B$9,"Sedation review",""))</f>
        <v/>
      </c>
      <c r="AE269" s="10"/>
      <c r="AF269" s="10"/>
      <c r="AG269" s="9"/>
      <c r="AH269" s="10" t="str">
        <f>IF('Quick Entry'!Q274="","",'Quick Entry'!Q274)</f>
        <v/>
      </c>
      <c r="AI269" s="10" t="str">
        <f>IF('Quick Entry'!S274="","",'Quick Entry'!S274)</f>
        <v/>
      </c>
      <c r="AJ269" s="15" t="str">
        <f t="shared" si="24"/>
        <v/>
      </c>
      <c r="AK269" s="10"/>
      <c r="AL269" s="10"/>
      <c r="AM269" s="29" t="str">
        <f>IF('Quick Entry'!T274="","",'Quick Entry'!T274)</f>
        <v/>
      </c>
    </row>
    <row r="270" spans="1:39">
      <c r="A270" s="15" t="str">
        <f t="shared" si="20"/>
        <v/>
      </c>
      <c r="B270" s="10" t="str">
        <f>IF('Quick Entry'!A275="","",'Quick Entry'!A275)</f>
        <v/>
      </c>
      <c r="C270" s="10" t="str">
        <f>IF('Quick Entry'!B275="","",'Quick Entry'!B275)</f>
        <v/>
      </c>
      <c r="D270" s="9" t="str">
        <f>IF('Quick Entry'!C275="","",'Quick Entry'!C275)</f>
        <v/>
      </c>
      <c r="E270" s="10"/>
      <c r="F270" s="10" t="str">
        <f>IF('Quick Entry'!D275="","",'Quick Entry'!D275)</f>
        <v/>
      </c>
      <c r="G270" s="10" t="str">
        <f>IF('Quick Entry'!E275="","",'Quick Entry'!E275)</f>
        <v/>
      </c>
      <c r="H270" s="10" t="str">
        <f>IF('Quick Entry'!F275="","",'Quick Entry'!F275)</f>
        <v/>
      </c>
      <c r="I270" s="10"/>
      <c r="J270" s="10"/>
      <c r="K270" s="10"/>
      <c r="L270" s="10"/>
      <c r="M270" s="10"/>
      <c r="N270" s="15" t="str">
        <f t="shared" si="21"/>
        <v/>
      </c>
      <c r="O270" s="15" t="str">
        <f t="shared" si="22"/>
        <v/>
      </c>
      <c r="P270" s="15" t="str">
        <f>IF(O270="","",IF(O270&gt;=Settings!$B$5,"Moderate/severe","None/low"))</f>
        <v/>
      </c>
      <c r="Q270" s="10" t="str">
        <f>IF('Quick Entry'!G275="","",IF(OR('Quick Entry'!G275="Acute pain episode",'Quick Entry'!G275="Yes"),"Yes","No"))</f>
        <v/>
      </c>
      <c r="R270" s="10" t="str">
        <f>IF('Quick Entry'!H275="","",'Quick Entry'!H275)</f>
        <v/>
      </c>
      <c r="S270" s="10" t="str">
        <f>IF('Quick Entry'!I275="","",'Quick Entry'!I275)</f>
        <v/>
      </c>
      <c r="T270" s="10" t="str">
        <f>IF('Quick Entry'!J275="","",'Quick Entry'!J275)</f>
        <v/>
      </c>
      <c r="U270" s="10" t="str">
        <f>IF('Quick Entry'!K275="","",'Quick Entry'!K275)</f>
        <v/>
      </c>
      <c r="V270" s="10" t="str">
        <f>IF('Quick Entry'!M275="","",'Quick Entry'!M275)</f>
        <v/>
      </c>
      <c r="W270" s="10"/>
      <c r="X270" s="9" t="str">
        <f>IF('Quick Entry'!O275="","",'Quick Entry'!O275)</f>
        <v/>
      </c>
      <c r="Y270" s="9"/>
      <c r="Z270" s="15" t="str">
        <f t="shared" ca="1" si="23"/>
        <v/>
      </c>
      <c r="AA270" s="15" t="str">
        <f>IF(V270&lt;&gt;"Yes","Not needed",IF(Q270&lt;&gt;"Yes","Review per policy",IF(Z270&gt;Settings!$B$8,"Escalate review",IF(Z270&gt;Settings!$B$7,"Review due","Not needed"))))</f>
        <v>Not needed</v>
      </c>
      <c r="AB270" s="10"/>
      <c r="AC270" s="10" t="str">
        <f>IF('Quick Entry'!P275="","",'Quick Entry'!P275)</f>
        <v/>
      </c>
      <c r="AD270" s="15" t="str">
        <f>IF(AC270="","",IF(LEFT(AC270,1)*1&gt;=Settings!$B$9,"Sedation review",""))</f>
        <v/>
      </c>
      <c r="AE270" s="10"/>
      <c r="AF270" s="10"/>
      <c r="AG270" s="9"/>
      <c r="AH270" s="10" t="str">
        <f>IF('Quick Entry'!Q275="","",'Quick Entry'!Q275)</f>
        <v/>
      </c>
      <c r="AI270" s="10" t="str">
        <f>IF('Quick Entry'!S275="","",'Quick Entry'!S275)</f>
        <v/>
      </c>
      <c r="AJ270" s="15" t="str">
        <f t="shared" si="24"/>
        <v/>
      </c>
      <c r="AK270" s="10"/>
      <c r="AL270" s="10"/>
      <c r="AM270" s="29" t="str">
        <f>IF('Quick Entry'!T275="","",'Quick Entry'!T275)</f>
        <v/>
      </c>
    </row>
    <row r="271" spans="1:39">
      <c r="A271" s="15" t="str">
        <f t="shared" si="20"/>
        <v/>
      </c>
      <c r="B271" s="10" t="str">
        <f>IF('Quick Entry'!A276="","",'Quick Entry'!A276)</f>
        <v/>
      </c>
      <c r="C271" s="10" t="str">
        <f>IF('Quick Entry'!B276="","",'Quick Entry'!B276)</f>
        <v/>
      </c>
      <c r="D271" s="9" t="str">
        <f>IF('Quick Entry'!C276="","",'Quick Entry'!C276)</f>
        <v/>
      </c>
      <c r="E271" s="10"/>
      <c r="F271" s="10" t="str">
        <f>IF('Quick Entry'!D276="","",'Quick Entry'!D276)</f>
        <v/>
      </c>
      <c r="G271" s="10" t="str">
        <f>IF('Quick Entry'!E276="","",'Quick Entry'!E276)</f>
        <v/>
      </c>
      <c r="H271" s="10" t="str">
        <f>IF('Quick Entry'!F276="","",'Quick Entry'!F276)</f>
        <v/>
      </c>
      <c r="I271" s="10"/>
      <c r="J271" s="10"/>
      <c r="K271" s="10"/>
      <c r="L271" s="10"/>
      <c r="M271" s="10"/>
      <c r="N271" s="15" t="str">
        <f t="shared" si="21"/>
        <v/>
      </c>
      <c r="O271" s="15" t="str">
        <f t="shared" si="22"/>
        <v/>
      </c>
      <c r="P271" s="15" t="str">
        <f>IF(O271="","",IF(O271&gt;=Settings!$B$5,"Moderate/severe","None/low"))</f>
        <v/>
      </c>
      <c r="Q271" s="10" t="str">
        <f>IF('Quick Entry'!G276="","",IF(OR('Quick Entry'!G276="Acute pain episode",'Quick Entry'!G276="Yes"),"Yes","No"))</f>
        <v/>
      </c>
      <c r="R271" s="10" t="str">
        <f>IF('Quick Entry'!H276="","",'Quick Entry'!H276)</f>
        <v/>
      </c>
      <c r="S271" s="10" t="str">
        <f>IF('Quick Entry'!I276="","",'Quick Entry'!I276)</f>
        <v/>
      </c>
      <c r="T271" s="10" t="str">
        <f>IF('Quick Entry'!J276="","",'Quick Entry'!J276)</f>
        <v/>
      </c>
      <c r="U271" s="10" t="str">
        <f>IF('Quick Entry'!K276="","",'Quick Entry'!K276)</f>
        <v/>
      </c>
      <c r="V271" s="10" t="str">
        <f>IF('Quick Entry'!M276="","",'Quick Entry'!M276)</f>
        <v/>
      </c>
      <c r="W271" s="10"/>
      <c r="X271" s="9" t="str">
        <f>IF('Quick Entry'!O276="","",'Quick Entry'!O276)</f>
        <v/>
      </c>
      <c r="Y271" s="9"/>
      <c r="Z271" s="15" t="str">
        <f t="shared" ca="1" si="23"/>
        <v/>
      </c>
      <c r="AA271" s="15" t="str">
        <f>IF(V271&lt;&gt;"Yes","Not needed",IF(Q271&lt;&gt;"Yes","Review per policy",IF(Z271&gt;Settings!$B$8,"Escalate review",IF(Z271&gt;Settings!$B$7,"Review due","Not needed"))))</f>
        <v>Not needed</v>
      </c>
      <c r="AB271" s="10"/>
      <c r="AC271" s="10" t="str">
        <f>IF('Quick Entry'!P276="","",'Quick Entry'!P276)</f>
        <v/>
      </c>
      <c r="AD271" s="15" t="str">
        <f>IF(AC271="","",IF(LEFT(AC271,1)*1&gt;=Settings!$B$9,"Sedation review",""))</f>
        <v/>
      </c>
      <c r="AE271" s="10"/>
      <c r="AF271" s="10"/>
      <c r="AG271" s="9"/>
      <c r="AH271" s="10" t="str">
        <f>IF('Quick Entry'!Q276="","",'Quick Entry'!Q276)</f>
        <v/>
      </c>
      <c r="AI271" s="10" t="str">
        <f>IF('Quick Entry'!S276="","",'Quick Entry'!S276)</f>
        <v/>
      </c>
      <c r="AJ271" s="15" t="str">
        <f t="shared" si="24"/>
        <v/>
      </c>
      <c r="AK271" s="10"/>
      <c r="AL271" s="10"/>
      <c r="AM271" s="29" t="str">
        <f>IF('Quick Entry'!T276="","",'Quick Entry'!T276)</f>
        <v/>
      </c>
    </row>
    <row r="272" spans="1:39">
      <c r="A272" s="15" t="str">
        <f t="shared" si="20"/>
        <v/>
      </c>
      <c r="B272" s="10" t="str">
        <f>IF('Quick Entry'!A277="","",'Quick Entry'!A277)</f>
        <v/>
      </c>
      <c r="C272" s="10" t="str">
        <f>IF('Quick Entry'!B277="","",'Quick Entry'!B277)</f>
        <v/>
      </c>
      <c r="D272" s="9" t="str">
        <f>IF('Quick Entry'!C277="","",'Quick Entry'!C277)</f>
        <v/>
      </c>
      <c r="E272" s="10"/>
      <c r="F272" s="10" t="str">
        <f>IF('Quick Entry'!D277="","",'Quick Entry'!D277)</f>
        <v/>
      </c>
      <c r="G272" s="10" t="str">
        <f>IF('Quick Entry'!E277="","",'Quick Entry'!E277)</f>
        <v/>
      </c>
      <c r="H272" s="10" t="str">
        <f>IF('Quick Entry'!F277="","",'Quick Entry'!F277)</f>
        <v/>
      </c>
      <c r="I272" s="10"/>
      <c r="J272" s="10"/>
      <c r="K272" s="10"/>
      <c r="L272" s="10"/>
      <c r="M272" s="10"/>
      <c r="N272" s="15" t="str">
        <f t="shared" si="21"/>
        <v/>
      </c>
      <c r="O272" s="15" t="str">
        <f t="shared" si="22"/>
        <v/>
      </c>
      <c r="P272" s="15" t="str">
        <f>IF(O272="","",IF(O272&gt;=Settings!$B$5,"Moderate/severe","None/low"))</f>
        <v/>
      </c>
      <c r="Q272" s="10" t="str">
        <f>IF('Quick Entry'!G277="","",IF(OR('Quick Entry'!G277="Acute pain episode",'Quick Entry'!G277="Yes"),"Yes","No"))</f>
        <v/>
      </c>
      <c r="R272" s="10" t="str">
        <f>IF('Quick Entry'!H277="","",'Quick Entry'!H277)</f>
        <v/>
      </c>
      <c r="S272" s="10" t="str">
        <f>IF('Quick Entry'!I277="","",'Quick Entry'!I277)</f>
        <v/>
      </c>
      <c r="T272" s="10" t="str">
        <f>IF('Quick Entry'!J277="","",'Quick Entry'!J277)</f>
        <v/>
      </c>
      <c r="U272" s="10" t="str">
        <f>IF('Quick Entry'!K277="","",'Quick Entry'!K277)</f>
        <v/>
      </c>
      <c r="V272" s="10" t="str">
        <f>IF('Quick Entry'!M277="","",'Quick Entry'!M277)</f>
        <v/>
      </c>
      <c r="W272" s="10"/>
      <c r="X272" s="9" t="str">
        <f>IF('Quick Entry'!O277="","",'Quick Entry'!O277)</f>
        <v/>
      </c>
      <c r="Y272" s="9"/>
      <c r="Z272" s="15" t="str">
        <f t="shared" ca="1" si="23"/>
        <v/>
      </c>
      <c r="AA272" s="15" t="str">
        <f>IF(V272&lt;&gt;"Yes","Not needed",IF(Q272&lt;&gt;"Yes","Review per policy",IF(Z272&gt;Settings!$B$8,"Escalate review",IF(Z272&gt;Settings!$B$7,"Review due","Not needed"))))</f>
        <v>Not needed</v>
      </c>
      <c r="AB272" s="10"/>
      <c r="AC272" s="10" t="str">
        <f>IF('Quick Entry'!P277="","",'Quick Entry'!P277)</f>
        <v/>
      </c>
      <c r="AD272" s="15" t="str">
        <f>IF(AC272="","",IF(LEFT(AC272,1)*1&gt;=Settings!$B$9,"Sedation review",""))</f>
        <v/>
      </c>
      <c r="AE272" s="10"/>
      <c r="AF272" s="10"/>
      <c r="AG272" s="9"/>
      <c r="AH272" s="10" t="str">
        <f>IF('Quick Entry'!Q277="","",'Quick Entry'!Q277)</f>
        <v/>
      </c>
      <c r="AI272" s="10" t="str">
        <f>IF('Quick Entry'!S277="","",'Quick Entry'!S277)</f>
        <v/>
      </c>
      <c r="AJ272" s="15" t="str">
        <f t="shared" si="24"/>
        <v/>
      </c>
      <c r="AK272" s="10"/>
      <c r="AL272" s="10"/>
      <c r="AM272" s="29" t="str">
        <f>IF('Quick Entry'!T277="","",'Quick Entry'!T277)</f>
        <v/>
      </c>
    </row>
    <row r="273" spans="1:39">
      <c r="A273" s="15" t="str">
        <f t="shared" si="20"/>
        <v/>
      </c>
      <c r="B273" s="10" t="str">
        <f>IF('Quick Entry'!A278="","",'Quick Entry'!A278)</f>
        <v/>
      </c>
      <c r="C273" s="10" t="str">
        <f>IF('Quick Entry'!B278="","",'Quick Entry'!B278)</f>
        <v/>
      </c>
      <c r="D273" s="9" t="str">
        <f>IF('Quick Entry'!C278="","",'Quick Entry'!C278)</f>
        <v/>
      </c>
      <c r="E273" s="10"/>
      <c r="F273" s="10" t="str">
        <f>IF('Quick Entry'!D278="","",'Quick Entry'!D278)</f>
        <v/>
      </c>
      <c r="G273" s="10" t="str">
        <f>IF('Quick Entry'!E278="","",'Quick Entry'!E278)</f>
        <v/>
      </c>
      <c r="H273" s="10" t="str">
        <f>IF('Quick Entry'!F278="","",'Quick Entry'!F278)</f>
        <v/>
      </c>
      <c r="I273" s="10"/>
      <c r="J273" s="10"/>
      <c r="K273" s="10"/>
      <c r="L273" s="10"/>
      <c r="M273" s="10"/>
      <c r="N273" s="15" t="str">
        <f t="shared" si="21"/>
        <v/>
      </c>
      <c r="O273" s="15" t="str">
        <f t="shared" si="22"/>
        <v/>
      </c>
      <c r="P273" s="15" t="str">
        <f>IF(O273="","",IF(O273&gt;=Settings!$B$5,"Moderate/severe","None/low"))</f>
        <v/>
      </c>
      <c r="Q273" s="10" t="str">
        <f>IF('Quick Entry'!G278="","",IF(OR('Quick Entry'!G278="Acute pain episode",'Quick Entry'!G278="Yes"),"Yes","No"))</f>
        <v/>
      </c>
      <c r="R273" s="10" t="str">
        <f>IF('Quick Entry'!H278="","",'Quick Entry'!H278)</f>
        <v/>
      </c>
      <c r="S273" s="10" t="str">
        <f>IF('Quick Entry'!I278="","",'Quick Entry'!I278)</f>
        <v/>
      </c>
      <c r="T273" s="10" t="str">
        <f>IF('Quick Entry'!J278="","",'Quick Entry'!J278)</f>
        <v/>
      </c>
      <c r="U273" s="10" t="str">
        <f>IF('Quick Entry'!K278="","",'Quick Entry'!K278)</f>
        <v/>
      </c>
      <c r="V273" s="10" t="str">
        <f>IF('Quick Entry'!M278="","",'Quick Entry'!M278)</f>
        <v/>
      </c>
      <c r="W273" s="10"/>
      <c r="X273" s="9" t="str">
        <f>IF('Quick Entry'!O278="","",'Quick Entry'!O278)</f>
        <v/>
      </c>
      <c r="Y273" s="9"/>
      <c r="Z273" s="15" t="str">
        <f t="shared" ca="1" si="23"/>
        <v/>
      </c>
      <c r="AA273" s="15" t="str">
        <f>IF(V273&lt;&gt;"Yes","Not needed",IF(Q273&lt;&gt;"Yes","Review per policy",IF(Z273&gt;Settings!$B$8,"Escalate review",IF(Z273&gt;Settings!$B$7,"Review due","Not needed"))))</f>
        <v>Not needed</v>
      </c>
      <c r="AB273" s="10"/>
      <c r="AC273" s="10" t="str">
        <f>IF('Quick Entry'!P278="","",'Quick Entry'!P278)</f>
        <v/>
      </c>
      <c r="AD273" s="15" t="str">
        <f>IF(AC273="","",IF(LEFT(AC273,1)*1&gt;=Settings!$B$9,"Sedation review",""))</f>
        <v/>
      </c>
      <c r="AE273" s="10"/>
      <c r="AF273" s="10"/>
      <c r="AG273" s="9"/>
      <c r="AH273" s="10" t="str">
        <f>IF('Quick Entry'!Q278="","",'Quick Entry'!Q278)</f>
        <v/>
      </c>
      <c r="AI273" s="10" t="str">
        <f>IF('Quick Entry'!S278="","",'Quick Entry'!S278)</f>
        <v/>
      </c>
      <c r="AJ273" s="15" t="str">
        <f t="shared" si="24"/>
        <v/>
      </c>
      <c r="AK273" s="10"/>
      <c r="AL273" s="10"/>
      <c r="AM273" s="29" t="str">
        <f>IF('Quick Entry'!T278="","",'Quick Entry'!T278)</f>
        <v/>
      </c>
    </row>
    <row r="274" spans="1:39">
      <c r="A274" s="15" t="str">
        <f t="shared" si="20"/>
        <v/>
      </c>
      <c r="B274" s="10" t="str">
        <f>IF('Quick Entry'!A279="","",'Quick Entry'!A279)</f>
        <v/>
      </c>
      <c r="C274" s="10" t="str">
        <f>IF('Quick Entry'!B279="","",'Quick Entry'!B279)</f>
        <v/>
      </c>
      <c r="D274" s="9" t="str">
        <f>IF('Quick Entry'!C279="","",'Quick Entry'!C279)</f>
        <v/>
      </c>
      <c r="E274" s="10"/>
      <c r="F274" s="10" t="str">
        <f>IF('Quick Entry'!D279="","",'Quick Entry'!D279)</f>
        <v/>
      </c>
      <c r="G274" s="10" t="str">
        <f>IF('Quick Entry'!E279="","",'Quick Entry'!E279)</f>
        <v/>
      </c>
      <c r="H274" s="10" t="str">
        <f>IF('Quick Entry'!F279="","",'Quick Entry'!F279)</f>
        <v/>
      </c>
      <c r="I274" s="10"/>
      <c r="J274" s="10"/>
      <c r="K274" s="10"/>
      <c r="L274" s="10"/>
      <c r="M274" s="10"/>
      <c r="N274" s="15" t="str">
        <f t="shared" si="21"/>
        <v/>
      </c>
      <c r="O274" s="15" t="str">
        <f t="shared" si="22"/>
        <v/>
      </c>
      <c r="P274" s="15" t="str">
        <f>IF(O274="","",IF(O274&gt;=Settings!$B$5,"Moderate/severe","None/low"))</f>
        <v/>
      </c>
      <c r="Q274" s="10" t="str">
        <f>IF('Quick Entry'!G279="","",IF(OR('Quick Entry'!G279="Acute pain episode",'Quick Entry'!G279="Yes"),"Yes","No"))</f>
        <v/>
      </c>
      <c r="R274" s="10" t="str">
        <f>IF('Quick Entry'!H279="","",'Quick Entry'!H279)</f>
        <v/>
      </c>
      <c r="S274" s="10" t="str">
        <f>IF('Quick Entry'!I279="","",'Quick Entry'!I279)</f>
        <v/>
      </c>
      <c r="T274" s="10" t="str">
        <f>IF('Quick Entry'!J279="","",'Quick Entry'!J279)</f>
        <v/>
      </c>
      <c r="U274" s="10" t="str">
        <f>IF('Quick Entry'!K279="","",'Quick Entry'!K279)</f>
        <v/>
      </c>
      <c r="V274" s="10" t="str">
        <f>IF('Quick Entry'!M279="","",'Quick Entry'!M279)</f>
        <v/>
      </c>
      <c r="W274" s="10"/>
      <c r="X274" s="9" t="str">
        <f>IF('Quick Entry'!O279="","",'Quick Entry'!O279)</f>
        <v/>
      </c>
      <c r="Y274" s="9"/>
      <c r="Z274" s="15" t="str">
        <f t="shared" ca="1" si="23"/>
        <v/>
      </c>
      <c r="AA274" s="15" t="str">
        <f>IF(V274&lt;&gt;"Yes","Not needed",IF(Q274&lt;&gt;"Yes","Review per policy",IF(Z274&gt;Settings!$B$8,"Escalate review",IF(Z274&gt;Settings!$B$7,"Review due","Not needed"))))</f>
        <v>Not needed</v>
      </c>
      <c r="AB274" s="10"/>
      <c r="AC274" s="10" t="str">
        <f>IF('Quick Entry'!P279="","",'Quick Entry'!P279)</f>
        <v/>
      </c>
      <c r="AD274" s="15" t="str">
        <f>IF(AC274="","",IF(LEFT(AC274,1)*1&gt;=Settings!$B$9,"Sedation review",""))</f>
        <v/>
      </c>
      <c r="AE274" s="10"/>
      <c r="AF274" s="10"/>
      <c r="AG274" s="9"/>
      <c r="AH274" s="10" t="str">
        <f>IF('Quick Entry'!Q279="","",'Quick Entry'!Q279)</f>
        <v/>
      </c>
      <c r="AI274" s="10" t="str">
        <f>IF('Quick Entry'!S279="","",'Quick Entry'!S279)</f>
        <v/>
      </c>
      <c r="AJ274" s="15" t="str">
        <f t="shared" si="24"/>
        <v/>
      </c>
      <c r="AK274" s="10"/>
      <c r="AL274" s="10"/>
      <c r="AM274" s="29" t="str">
        <f>IF('Quick Entry'!T279="","",'Quick Entry'!T279)</f>
        <v/>
      </c>
    </row>
    <row r="275" spans="1:39">
      <c r="A275" s="15" t="str">
        <f t="shared" si="20"/>
        <v/>
      </c>
      <c r="B275" s="10" t="str">
        <f>IF('Quick Entry'!A280="","",'Quick Entry'!A280)</f>
        <v/>
      </c>
      <c r="C275" s="10" t="str">
        <f>IF('Quick Entry'!B280="","",'Quick Entry'!B280)</f>
        <v/>
      </c>
      <c r="D275" s="9" t="str">
        <f>IF('Quick Entry'!C280="","",'Quick Entry'!C280)</f>
        <v/>
      </c>
      <c r="E275" s="10"/>
      <c r="F275" s="10" t="str">
        <f>IF('Quick Entry'!D280="","",'Quick Entry'!D280)</f>
        <v/>
      </c>
      <c r="G275" s="10" t="str">
        <f>IF('Quick Entry'!E280="","",'Quick Entry'!E280)</f>
        <v/>
      </c>
      <c r="H275" s="10" t="str">
        <f>IF('Quick Entry'!F280="","",'Quick Entry'!F280)</f>
        <v/>
      </c>
      <c r="I275" s="10"/>
      <c r="J275" s="10"/>
      <c r="K275" s="10"/>
      <c r="L275" s="10"/>
      <c r="M275" s="10"/>
      <c r="N275" s="15" t="str">
        <f t="shared" si="21"/>
        <v/>
      </c>
      <c r="O275" s="15" t="str">
        <f t="shared" si="22"/>
        <v/>
      </c>
      <c r="P275" s="15" t="str">
        <f>IF(O275="","",IF(O275&gt;=Settings!$B$5,"Moderate/severe","None/low"))</f>
        <v/>
      </c>
      <c r="Q275" s="10" t="str">
        <f>IF('Quick Entry'!G280="","",IF(OR('Quick Entry'!G280="Acute pain episode",'Quick Entry'!G280="Yes"),"Yes","No"))</f>
        <v/>
      </c>
      <c r="R275" s="10" t="str">
        <f>IF('Quick Entry'!H280="","",'Quick Entry'!H280)</f>
        <v/>
      </c>
      <c r="S275" s="10" t="str">
        <f>IF('Quick Entry'!I280="","",'Quick Entry'!I280)</f>
        <v/>
      </c>
      <c r="T275" s="10" t="str">
        <f>IF('Quick Entry'!J280="","",'Quick Entry'!J280)</f>
        <v/>
      </c>
      <c r="U275" s="10" t="str">
        <f>IF('Quick Entry'!K280="","",'Quick Entry'!K280)</f>
        <v/>
      </c>
      <c r="V275" s="10" t="str">
        <f>IF('Quick Entry'!M280="","",'Quick Entry'!M280)</f>
        <v/>
      </c>
      <c r="W275" s="10"/>
      <c r="X275" s="9" t="str">
        <f>IF('Quick Entry'!O280="","",'Quick Entry'!O280)</f>
        <v/>
      </c>
      <c r="Y275" s="9"/>
      <c r="Z275" s="15" t="str">
        <f t="shared" ca="1" si="23"/>
        <v/>
      </c>
      <c r="AA275" s="15" t="str">
        <f>IF(V275&lt;&gt;"Yes","Not needed",IF(Q275&lt;&gt;"Yes","Review per policy",IF(Z275&gt;Settings!$B$8,"Escalate review",IF(Z275&gt;Settings!$B$7,"Review due","Not needed"))))</f>
        <v>Not needed</v>
      </c>
      <c r="AB275" s="10"/>
      <c r="AC275" s="10" t="str">
        <f>IF('Quick Entry'!P280="","",'Quick Entry'!P280)</f>
        <v/>
      </c>
      <c r="AD275" s="15" t="str">
        <f>IF(AC275="","",IF(LEFT(AC275,1)*1&gt;=Settings!$B$9,"Sedation review",""))</f>
        <v/>
      </c>
      <c r="AE275" s="10"/>
      <c r="AF275" s="10"/>
      <c r="AG275" s="9"/>
      <c r="AH275" s="10" t="str">
        <f>IF('Quick Entry'!Q280="","",'Quick Entry'!Q280)</f>
        <v/>
      </c>
      <c r="AI275" s="10" t="str">
        <f>IF('Quick Entry'!S280="","",'Quick Entry'!S280)</f>
        <v/>
      </c>
      <c r="AJ275" s="15" t="str">
        <f t="shared" si="24"/>
        <v/>
      </c>
      <c r="AK275" s="10"/>
      <c r="AL275" s="10"/>
      <c r="AM275" s="29" t="str">
        <f>IF('Quick Entry'!T280="","",'Quick Entry'!T280)</f>
        <v/>
      </c>
    </row>
    <row r="276" spans="1:39">
      <c r="A276" s="15" t="str">
        <f t="shared" si="20"/>
        <v/>
      </c>
      <c r="B276" s="10" t="str">
        <f>IF('Quick Entry'!A281="","",'Quick Entry'!A281)</f>
        <v/>
      </c>
      <c r="C276" s="10" t="str">
        <f>IF('Quick Entry'!B281="","",'Quick Entry'!B281)</f>
        <v/>
      </c>
      <c r="D276" s="9" t="str">
        <f>IF('Quick Entry'!C281="","",'Quick Entry'!C281)</f>
        <v/>
      </c>
      <c r="E276" s="10"/>
      <c r="F276" s="10" t="str">
        <f>IF('Quick Entry'!D281="","",'Quick Entry'!D281)</f>
        <v/>
      </c>
      <c r="G276" s="10" t="str">
        <f>IF('Quick Entry'!E281="","",'Quick Entry'!E281)</f>
        <v/>
      </c>
      <c r="H276" s="10" t="str">
        <f>IF('Quick Entry'!F281="","",'Quick Entry'!F281)</f>
        <v/>
      </c>
      <c r="I276" s="10"/>
      <c r="J276" s="10"/>
      <c r="K276" s="10"/>
      <c r="L276" s="10"/>
      <c r="M276" s="10"/>
      <c r="N276" s="15" t="str">
        <f t="shared" si="21"/>
        <v/>
      </c>
      <c r="O276" s="15" t="str">
        <f t="shared" si="22"/>
        <v/>
      </c>
      <c r="P276" s="15" t="str">
        <f>IF(O276="","",IF(O276&gt;=Settings!$B$5,"Moderate/severe","None/low"))</f>
        <v/>
      </c>
      <c r="Q276" s="10" t="str">
        <f>IF('Quick Entry'!G281="","",IF(OR('Quick Entry'!G281="Acute pain episode",'Quick Entry'!G281="Yes"),"Yes","No"))</f>
        <v/>
      </c>
      <c r="R276" s="10" t="str">
        <f>IF('Quick Entry'!H281="","",'Quick Entry'!H281)</f>
        <v/>
      </c>
      <c r="S276" s="10" t="str">
        <f>IF('Quick Entry'!I281="","",'Quick Entry'!I281)</f>
        <v/>
      </c>
      <c r="T276" s="10" t="str">
        <f>IF('Quick Entry'!J281="","",'Quick Entry'!J281)</f>
        <v/>
      </c>
      <c r="U276" s="10" t="str">
        <f>IF('Quick Entry'!K281="","",'Quick Entry'!K281)</f>
        <v/>
      </c>
      <c r="V276" s="10" t="str">
        <f>IF('Quick Entry'!M281="","",'Quick Entry'!M281)</f>
        <v/>
      </c>
      <c r="W276" s="10"/>
      <c r="X276" s="9" t="str">
        <f>IF('Quick Entry'!O281="","",'Quick Entry'!O281)</f>
        <v/>
      </c>
      <c r="Y276" s="9"/>
      <c r="Z276" s="15" t="str">
        <f t="shared" ca="1" si="23"/>
        <v/>
      </c>
      <c r="AA276" s="15" t="str">
        <f>IF(V276&lt;&gt;"Yes","Not needed",IF(Q276&lt;&gt;"Yes","Review per policy",IF(Z276&gt;Settings!$B$8,"Escalate review",IF(Z276&gt;Settings!$B$7,"Review due","Not needed"))))</f>
        <v>Not needed</v>
      </c>
      <c r="AB276" s="10"/>
      <c r="AC276" s="10" t="str">
        <f>IF('Quick Entry'!P281="","",'Quick Entry'!P281)</f>
        <v/>
      </c>
      <c r="AD276" s="15" t="str">
        <f>IF(AC276="","",IF(LEFT(AC276,1)*1&gt;=Settings!$B$9,"Sedation review",""))</f>
        <v/>
      </c>
      <c r="AE276" s="10"/>
      <c r="AF276" s="10"/>
      <c r="AG276" s="9"/>
      <c r="AH276" s="10" t="str">
        <f>IF('Quick Entry'!Q281="","",'Quick Entry'!Q281)</f>
        <v/>
      </c>
      <c r="AI276" s="10" t="str">
        <f>IF('Quick Entry'!S281="","",'Quick Entry'!S281)</f>
        <v/>
      </c>
      <c r="AJ276" s="15" t="str">
        <f t="shared" si="24"/>
        <v/>
      </c>
      <c r="AK276" s="10"/>
      <c r="AL276" s="10"/>
      <c r="AM276" s="29" t="str">
        <f>IF('Quick Entry'!T281="","",'Quick Entry'!T281)</f>
        <v/>
      </c>
    </row>
    <row r="277" spans="1:39">
      <c r="A277" s="15" t="str">
        <f t="shared" si="20"/>
        <v/>
      </c>
      <c r="B277" s="10" t="str">
        <f>IF('Quick Entry'!A282="","",'Quick Entry'!A282)</f>
        <v/>
      </c>
      <c r="C277" s="10" t="str">
        <f>IF('Quick Entry'!B282="","",'Quick Entry'!B282)</f>
        <v/>
      </c>
      <c r="D277" s="9" t="str">
        <f>IF('Quick Entry'!C282="","",'Quick Entry'!C282)</f>
        <v/>
      </c>
      <c r="E277" s="10"/>
      <c r="F277" s="10" t="str">
        <f>IF('Quick Entry'!D282="","",'Quick Entry'!D282)</f>
        <v/>
      </c>
      <c r="G277" s="10" t="str">
        <f>IF('Quick Entry'!E282="","",'Quick Entry'!E282)</f>
        <v/>
      </c>
      <c r="H277" s="10" t="str">
        <f>IF('Quick Entry'!F282="","",'Quick Entry'!F282)</f>
        <v/>
      </c>
      <c r="I277" s="10"/>
      <c r="J277" s="10"/>
      <c r="K277" s="10"/>
      <c r="L277" s="10"/>
      <c r="M277" s="10"/>
      <c r="N277" s="15" t="str">
        <f t="shared" si="21"/>
        <v/>
      </c>
      <c r="O277" s="15" t="str">
        <f t="shared" si="22"/>
        <v/>
      </c>
      <c r="P277" s="15" t="str">
        <f>IF(O277="","",IF(O277&gt;=Settings!$B$5,"Moderate/severe","None/low"))</f>
        <v/>
      </c>
      <c r="Q277" s="10" t="str">
        <f>IF('Quick Entry'!G282="","",IF(OR('Quick Entry'!G282="Acute pain episode",'Quick Entry'!G282="Yes"),"Yes","No"))</f>
        <v/>
      </c>
      <c r="R277" s="10" t="str">
        <f>IF('Quick Entry'!H282="","",'Quick Entry'!H282)</f>
        <v/>
      </c>
      <c r="S277" s="10" t="str">
        <f>IF('Quick Entry'!I282="","",'Quick Entry'!I282)</f>
        <v/>
      </c>
      <c r="T277" s="10" t="str">
        <f>IF('Quick Entry'!J282="","",'Quick Entry'!J282)</f>
        <v/>
      </c>
      <c r="U277" s="10" t="str">
        <f>IF('Quick Entry'!K282="","",'Quick Entry'!K282)</f>
        <v/>
      </c>
      <c r="V277" s="10" t="str">
        <f>IF('Quick Entry'!M282="","",'Quick Entry'!M282)</f>
        <v/>
      </c>
      <c r="W277" s="10"/>
      <c r="X277" s="9" t="str">
        <f>IF('Quick Entry'!O282="","",'Quick Entry'!O282)</f>
        <v/>
      </c>
      <c r="Y277" s="9"/>
      <c r="Z277" s="15" t="str">
        <f t="shared" ca="1" si="23"/>
        <v/>
      </c>
      <c r="AA277" s="15" t="str">
        <f>IF(V277&lt;&gt;"Yes","Not needed",IF(Q277&lt;&gt;"Yes","Review per policy",IF(Z277&gt;Settings!$B$8,"Escalate review",IF(Z277&gt;Settings!$B$7,"Review due","Not needed"))))</f>
        <v>Not needed</v>
      </c>
      <c r="AB277" s="10"/>
      <c r="AC277" s="10" t="str">
        <f>IF('Quick Entry'!P282="","",'Quick Entry'!P282)</f>
        <v/>
      </c>
      <c r="AD277" s="15" t="str">
        <f>IF(AC277="","",IF(LEFT(AC277,1)*1&gt;=Settings!$B$9,"Sedation review",""))</f>
        <v/>
      </c>
      <c r="AE277" s="10"/>
      <c r="AF277" s="10"/>
      <c r="AG277" s="9"/>
      <c r="AH277" s="10" t="str">
        <f>IF('Quick Entry'!Q282="","",'Quick Entry'!Q282)</f>
        <v/>
      </c>
      <c r="AI277" s="10" t="str">
        <f>IF('Quick Entry'!S282="","",'Quick Entry'!S282)</f>
        <v/>
      </c>
      <c r="AJ277" s="15" t="str">
        <f t="shared" si="24"/>
        <v/>
      </c>
      <c r="AK277" s="10"/>
      <c r="AL277" s="10"/>
      <c r="AM277" s="29" t="str">
        <f>IF('Quick Entry'!T282="","",'Quick Entry'!T282)</f>
        <v/>
      </c>
    </row>
    <row r="278" spans="1:39">
      <c r="A278" s="15" t="str">
        <f t="shared" si="20"/>
        <v/>
      </c>
      <c r="B278" s="10" t="str">
        <f>IF('Quick Entry'!A283="","",'Quick Entry'!A283)</f>
        <v/>
      </c>
      <c r="C278" s="10" t="str">
        <f>IF('Quick Entry'!B283="","",'Quick Entry'!B283)</f>
        <v/>
      </c>
      <c r="D278" s="9" t="str">
        <f>IF('Quick Entry'!C283="","",'Quick Entry'!C283)</f>
        <v/>
      </c>
      <c r="E278" s="10"/>
      <c r="F278" s="10" t="str">
        <f>IF('Quick Entry'!D283="","",'Quick Entry'!D283)</f>
        <v/>
      </c>
      <c r="G278" s="10" t="str">
        <f>IF('Quick Entry'!E283="","",'Quick Entry'!E283)</f>
        <v/>
      </c>
      <c r="H278" s="10" t="str">
        <f>IF('Quick Entry'!F283="","",'Quick Entry'!F283)</f>
        <v/>
      </c>
      <c r="I278" s="10"/>
      <c r="J278" s="10"/>
      <c r="K278" s="10"/>
      <c r="L278" s="10"/>
      <c r="M278" s="10"/>
      <c r="N278" s="15" t="str">
        <f t="shared" si="21"/>
        <v/>
      </c>
      <c r="O278" s="15" t="str">
        <f t="shared" si="22"/>
        <v/>
      </c>
      <c r="P278" s="15" t="str">
        <f>IF(O278="","",IF(O278&gt;=Settings!$B$5,"Moderate/severe","None/low"))</f>
        <v/>
      </c>
      <c r="Q278" s="10" t="str">
        <f>IF('Quick Entry'!G283="","",IF(OR('Quick Entry'!G283="Acute pain episode",'Quick Entry'!G283="Yes"),"Yes","No"))</f>
        <v/>
      </c>
      <c r="R278" s="10" t="str">
        <f>IF('Quick Entry'!H283="","",'Quick Entry'!H283)</f>
        <v/>
      </c>
      <c r="S278" s="10" t="str">
        <f>IF('Quick Entry'!I283="","",'Quick Entry'!I283)</f>
        <v/>
      </c>
      <c r="T278" s="10" t="str">
        <f>IF('Quick Entry'!J283="","",'Quick Entry'!J283)</f>
        <v/>
      </c>
      <c r="U278" s="10" t="str">
        <f>IF('Quick Entry'!K283="","",'Quick Entry'!K283)</f>
        <v/>
      </c>
      <c r="V278" s="10" t="str">
        <f>IF('Quick Entry'!M283="","",'Quick Entry'!M283)</f>
        <v/>
      </c>
      <c r="W278" s="10"/>
      <c r="X278" s="9" t="str">
        <f>IF('Quick Entry'!O283="","",'Quick Entry'!O283)</f>
        <v/>
      </c>
      <c r="Y278" s="9"/>
      <c r="Z278" s="15" t="str">
        <f t="shared" ca="1" si="23"/>
        <v/>
      </c>
      <c r="AA278" s="15" t="str">
        <f>IF(V278&lt;&gt;"Yes","Not needed",IF(Q278&lt;&gt;"Yes","Review per policy",IF(Z278&gt;Settings!$B$8,"Escalate review",IF(Z278&gt;Settings!$B$7,"Review due","Not needed"))))</f>
        <v>Not needed</v>
      </c>
      <c r="AB278" s="10"/>
      <c r="AC278" s="10" t="str">
        <f>IF('Quick Entry'!P283="","",'Quick Entry'!P283)</f>
        <v/>
      </c>
      <c r="AD278" s="15" t="str">
        <f>IF(AC278="","",IF(LEFT(AC278,1)*1&gt;=Settings!$B$9,"Sedation review",""))</f>
        <v/>
      </c>
      <c r="AE278" s="10"/>
      <c r="AF278" s="10"/>
      <c r="AG278" s="9"/>
      <c r="AH278" s="10" t="str">
        <f>IF('Quick Entry'!Q283="","",'Quick Entry'!Q283)</f>
        <v/>
      </c>
      <c r="AI278" s="10" t="str">
        <f>IF('Quick Entry'!S283="","",'Quick Entry'!S283)</f>
        <v/>
      </c>
      <c r="AJ278" s="15" t="str">
        <f t="shared" si="24"/>
        <v/>
      </c>
      <c r="AK278" s="10"/>
      <c r="AL278" s="10"/>
      <c r="AM278" s="29" t="str">
        <f>IF('Quick Entry'!T283="","",'Quick Entry'!T283)</f>
        <v/>
      </c>
    </row>
    <row r="279" spans="1:39">
      <c r="A279" s="15" t="str">
        <f t="shared" si="20"/>
        <v/>
      </c>
      <c r="B279" s="10" t="str">
        <f>IF('Quick Entry'!A284="","",'Quick Entry'!A284)</f>
        <v/>
      </c>
      <c r="C279" s="10" t="str">
        <f>IF('Quick Entry'!B284="","",'Quick Entry'!B284)</f>
        <v/>
      </c>
      <c r="D279" s="9" t="str">
        <f>IF('Quick Entry'!C284="","",'Quick Entry'!C284)</f>
        <v/>
      </c>
      <c r="E279" s="10"/>
      <c r="F279" s="10" t="str">
        <f>IF('Quick Entry'!D284="","",'Quick Entry'!D284)</f>
        <v/>
      </c>
      <c r="G279" s="10" t="str">
        <f>IF('Quick Entry'!E284="","",'Quick Entry'!E284)</f>
        <v/>
      </c>
      <c r="H279" s="10" t="str">
        <f>IF('Quick Entry'!F284="","",'Quick Entry'!F284)</f>
        <v/>
      </c>
      <c r="I279" s="10"/>
      <c r="J279" s="10"/>
      <c r="K279" s="10"/>
      <c r="L279" s="10"/>
      <c r="M279" s="10"/>
      <c r="N279" s="15" t="str">
        <f t="shared" si="21"/>
        <v/>
      </c>
      <c r="O279" s="15" t="str">
        <f t="shared" si="22"/>
        <v/>
      </c>
      <c r="P279" s="15" t="str">
        <f>IF(O279="","",IF(O279&gt;=Settings!$B$5,"Moderate/severe","None/low"))</f>
        <v/>
      </c>
      <c r="Q279" s="10" t="str">
        <f>IF('Quick Entry'!G284="","",IF(OR('Quick Entry'!G284="Acute pain episode",'Quick Entry'!G284="Yes"),"Yes","No"))</f>
        <v/>
      </c>
      <c r="R279" s="10" t="str">
        <f>IF('Quick Entry'!H284="","",'Quick Entry'!H284)</f>
        <v/>
      </c>
      <c r="S279" s="10" t="str">
        <f>IF('Quick Entry'!I284="","",'Quick Entry'!I284)</f>
        <v/>
      </c>
      <c r="T279" s="10" t="str">
        <f>IF('Quick Entry'!J284="","",'Quick Entry'!J284)</f>
        <v/>
      </c>
      <c r="U279" s="10" t="str">
        <f>IF('Quick Entry'!K284="","",'Quick Entry'!K284)</f>
        <v/>
      </c>
      <c r="V279" s="10" t="str">
        <f>IF('Quick Entry'!M284="","",'Quick Entry'!M284)</f>
        <v/>
      </c>
      <c r="W279" s="10"/>
      <c r="X279" s="9" t="str">
        <f>IF('Quick Entry'!O284="","",'Quick Entry'!O284)</f>
        <v/>
      </c>
      <c r="Y279" s="9"/>
      <c r="Z279" s="15" t="str">
        <f t="shared" ca="1" si="23"/>
        <v/>
      </c>
      <c r="AA279" s="15" t="str">
        <f>IF(V279&lt;&gt;"Yes","Not needed",IF(Q279&lt;&gt;"Yes","Review per policy",IF(Z279&gt;Settings!$B$8,"Escalate review",IF(Z279&gt;Settings!$B$7,"Review due","Not needed"))))</f>
        <v>Not needed</v>
      </c>
      <c r="AB279" s="10"/>
      <c r="AC279" s="10" t="str">
        <f>IF('Quick Entry'!P284="","",'Quick Entry'!P284)</f>
        <v/>
      </c>
      <c r="AD279" s="15" t="str">
        <f>IF(AC279="","",IF(LEFT(AC279,1)*1&gt;=Settings!$B$9,"Sedation review",""))</f>
        <v/>
      </c>
      <c r="AE279" s="10"/>
      <c r="AF279" s="10"/>
      <c r="AG279" s="9"/>
      <c r="AH279" s="10" t="str">
        <f>IF('Quick Entry'!Q284="","",'Quick Entry'!Q284)</f>
        <v/>
      </c>
      <c r="AI279" s="10" t="str">
        <f>IF('Quick Entry'!S284="","",'Quick Entry'!S284)</f>
        <v/>
      </c>
      <c r="AJ279" s="15" t="str">
        <f t="shared" si="24"/>
        <v/>
      </c>
      <c r="AK279" s="10"/>
      <c r="AL279" s="10"/>
      <c r="AM279" s="29" t="str">
        <f>IF('Quick Entry'!T284="","",'Quick Entry'!T284)</f>
        <v/>
      </c>
    </row>
    <row r="280" spans="1:39">
      <c r="A280" s="15" t="str">
        <f t="shared" si="20"/>
        <v/>
      </c>
      <c r="B280" s="10" t="str">
        <f>IF('Quick Entry'!A285="","",'Quick Entry'!A285)</f>
        <v/>
      </c>
      <c r="C280" s="10" t="str">
        <f>IF('Quick Entry'!B285="","",'Quick Entry'!B285)</f>
        <v/>
      </c>
      <c r="D280" s="9" t="str">
        <f>IF('Quick Entry'!C285="","",'Quick Entry'!C285)</f>
        <v/>
      </c>
      <c r="E280" s="10"/>
      <c r="F280" s="10" t="str">
        <f>IF('Quick Entry'!D285="","",'Quick Entry'!D285)</f>
        <v/>
      </c>
      <c r="G280" s="10" t="str">
        <f>IF('Quick Entry'!E285="","",'Quick Entry'!E285)</f>
        <v/>
      </c>
      <c r="H280" s="10" t="str">
        <f>IF('Quick Entry'!F285="","",'Quick Entry'!F285)</f>
        <v/>
      </c>
      <c r="I280" s="10"/>
      <c r="J280" s="10"/>
      <c r="K280" s="10"/>
      <c r="L280" s="10"/>
      <c r="M280" s="10"/>
      <c r="N280" s="15" t="str">
        <f t="shared" si="21"/>
        <v/>
      </c>
      <c r="O280" s="15" t="str">
        <f t="shared" si="22"/>
        <v/>
      </c>
      <c r="P280" s="15" t="str">
        <f>IF(O280="","",IF(O280&gt;=Settings!$B$5,"Moderate/severe","None/low"))</f>
        <v/>
      </c>
      <c r="Q280" s="10" t="str">
        <f>IF('Quick Entry'!G285="","",IF(OR('Quick Entry'!G285="Acute pain episode",'Quick Entry'!G285="Yes"),"Yes","No"))</f>
        <v/>
      </c>
      <c r="R280" s="10" t="str">
        <f>IF('Quick Entry'!H285="","",'Quick Entry'!H285)</f>
        <v/>
      </c>
      <c r="S280" s="10" t="str">
        <f>IF('Quick Entry'!I285="","",'Quick Entry'!I285)</f>
        <v/>
      </c>
      <c r="T280" s="10" t="str">
        <f>IF('Quick Entry'!J285="","",'Quick Entry'!J285)</f>
        <v/>
      </c>
      <c r="U280" s="10" t="str">
        <f>IF('Quick Entry'!K285="","",'Quick Entry'!K285)</f>
        <v/>
      </c>
      <c r="V280" s="10" t="str">
        <f>IF('Quick Entry'!M285="","",'Quick Entry'!M285)</f>
        <v/>
      </c>
      <c r="W280" s="10"/>
      <c r="X280" s="9" t="str">
        <f>IF('Quick Entry'!O285="","",'Quick Entry'!O285)</f>
        <v/>
      </c>
      <c r="Y280" s="9"/>
      <c r="Z280" s="15" t="str">
        <f t="shared" ca="1" si="23"/>
        <v/>
      </c>
      <c r="AA280" s="15" t="str">
        <f>IF(V280&lt;&gt;"Yes","Not needed",IF(Q280&lt;&gt;"Yes","Review per policy",IF(Z280&gt;Settings!$B$8,"Escalate review",IF(Z280&gt;Settings!$B$7,"Review due","Not needed"))))</f>
        <v>Not needed</v>
      </c>
      <c r="AB280" s="10"/>
      <c r="AC280" s="10" t="str">
        <f>IF('Quick Entry'!P285="","",'Quick Entry'!P285)</f>
        <v/>
      </c>
      <c r="AD280" s="15" t="str">
        <f>IF(AC280="","",IF(LEFT(AC280,1)*1&gt;=Settings!$B$9,"Sedation review",""))</f>
        <v/>
      </c>
      <c r="AE280" s="10"/>
      <c r="AF280" s="10"/>
      <c r="AG280" s="9"/>
      <c r="AH280" s="10" t="str">
        <f>IF('Quick Entry'!Q285="","",'Quick Entry'!Q285)</f>
        <v/>
      </c>
      <c r="AI280" s="10" t="str">
        <f>IF('Quick Entry'!S285="","",'Quick Entry'!S285)</f>
        <v/>
      </c>
      <c r="AJ280" s="15" t="str">
        <f t="shared" si="24"/>
        <v/>
      </c>
      <c r="AK280" s="10"/>
      <c r="AL280" s="10"/>
      <c r="AM280" s="29" t="str">
        <f>IF('Quick Entry'!T285="","",'Quick Entry'!T285)</f>
        <v/>
      </c>
    </row>
    <row r="281" spans="1:39">
      <c r="A281" s="15" t="str">
        <f t="shared" si="20"/>
        <v/>
      </c>
      <c r="B281" s="10" t="str">
        <f>IF('Quick Entry'!A286="","",'Quick Entry'!A286)</f>
        <v/>
      </c>
      <c r="C281" s="10" t="str">
        <f>IF('Quick Entry'!B286="","",'Quick Entry'!B286)</f>
        <v/>
      </c>
      <c r="D281" s="9" t="str">
        <f>IF('Quick Entry'!C286="","",'Quick Entry'!C286)</f>
        <v/>
      </c>
      <c r="E281" s="10"/>
      <c r="F281" s="10" t="str">
        <f>IF('Quick Entry'!D286="","",'Quick Entry'!D286)</f>
        <v/>
      </c>
      <c r="G281" s="10" t="str">
        <f>IF('Quick Entry'!E286="","",'Quick Entry'!E286)</f>
        <v/>
      </c>
      <c r="H281" s="10" t="str">
        <f>IF('Quick Entry'!F286="","",'Quick Entry'!F286)</f>
        <v/>
      </c>
      <c r="I281" s="10"/>
      <c r="J281" s="10"/>
      <c r="K281" s="10"/>
      <c r="L281" s="10"/>
      <c r="M281" s="10"/>
      <c r="N281" s="15" t="str">
        <f t="shared" si="21"/>
        <v/>
      </c>
      <c r="O281" s="15" t="str">
        <f t="shared" si="22"/>
        <v/>
      </c>
      <c r="P281" s="15" t="str">
        <f>IF(O281="","",IF(O281&gt;=Settings!$B$5,"Moderate/severe","None/low"))</f>
        <v/>
      </c>
      <c r="Q281" s="10" t="str">
        <f>IF('Quick Entry'!G286="","",IF(OR('Quick Entry'!G286="Acute pain episode",'Quick Entry'!G286="Yes"),"Yes","No"))</f>
        <v/>
      </c>
      <c r="R281" s="10" t="str">
        <f>IF('Quick Entry'!H286="","",'Quick Entry'!H286)</f>
        <v/>
      </c>
      <c r="S281" s="10" t="str">
        <f>IF('Quick Entry'!I286="","",'Quick Entry'!I286)</f>
        <v/>
      </c>
      <c r="T281" s="10" t="str">
        <f>IF('Quick Entry'!J286="","",'Quick Entry'!J286)</f>
        <v/>
      </c>
      <c r="U281" s="10" t="str">
        <f>IF('Quick Entry'!K286="","",'Quick Entry'!K286)</f>
        <v/>
      </c>
      <c r="V281" s="10" t="str">
        <f>IF('Quick Entry'!M286="","",'Quick Entry'!M286)</f>
        <v/>
      </c>
      <c r="W281" s="10"/>
      <c r="X281" s="9" t="str">
        <f>IF('Quick Entry'!O286="","",'Quick Entry'!O286)</f>
        <v/>
      </c>
      <c r="Y281" s="9"/>
      <c r="Z281" s="15" t="str">
        <f t="shared" ca="1" si="23"/>
        <v/>
      </c>
      <c r="AA281" s="15" t="str">
        <f>IF(V281&lt;&gt;"Yes","Not needed",IF(Q281&lt;&gt;"Yes","Review per policy",IF(Z281&gt;Settings!$B$8,"Escalate review",IF(Z281&gt;Settings!$B$7,"Review due","Not needed"))))</f>
        <v>Not needed</v>
      </c>
      <c r="AB281" s="10"/>
      <c r="AC281" s="10" t="str">
        <f>IF('Quick Entry'!P286="","",'Quick Entry'!P286)</f>
        <v/>
      </c>
      <c r="AD281" s="15" t="str">
        <f>IF(AC281="","",IF(LEFT(AC281,1)*1&gt;=Settings!$B$9,"Sedation review",""))</f>
        <v/>
      </c>
      <c r="AE281" s="10"/>
      <c r="AF281" s="10"/>
      <c r="AG281" s="9"/>
      <c r="AH281" s="10" t="str">
        <f>IF('Quick Entry'!Q286="","",'Quick Entry'!Q286)</f>
        <v/>
      </c>
      <c r="AI281" s="10" t="str">
        <f>IF('Quick Entry'!S286="","",'Quick Entry'!S286)</f>
        <v/>
      </c>
      <c r="AJ281" s="15" t="str">
        <f t="shared" si="24"/>
        <v/>
      </c>
      <c r="AK281" s="10"/>
      <c r="AL281" s="10"/>
      <c r="AM281" s="29" t="str">
        <f>IF('Quick Entry'!T286="","",'Quick Entry'!T286)</f>
        <v/>
      </c>
    </row>
    <row r="282" spans="1:39">
      <c r="A282" s="15" t="str">
        <f t="shared" si="20"/>
        <v/>
      </c>
      <c r="B282" s="10" t="str">
        <f>IF('Quick Entry'!A287="","",'Quick Entry'!A287)</f>
        <v/>
      </c>
      <c r="C282" s="10" t="str">
        <f>IF('Quick Entry'!B287="","",'Quick Entry'!B287)</f>
        <v/>
      </c>
      <c r="D282" s="9" t="str">
        <f>IF('Quick Entry'!C287="","",'Quick Entry'!C287)</f>
        <v/>
      </c>
      <c r="E282" s="10"/>
      <c r="F282" s="10" t="str">
        <f>IF('Quick Entry'!D287="","",'Quick Entry'!D287)</f>
        <v/>
      </c>
      <c r="G282" s="10" t="str">
        <f>IF('Quick Entry'!E287="","",'Quick Entry'!E287)</f>
        <v/>
      </c>
      <c r="H282" s="10" t="str">
        <f>IF('Quick Entry'!F287="","",'Quick Entry'!F287)</f>
        <v/>
      </c>
      <c r="I282" s="10"/>
      <c r="J282" s="10"/>
      <c r="K282" s="10"/>
      <c r="L282" s="10"/>
      <c r="M282" s="10"/>
      <c r="N282" s="15" t="str">
        <f t="shared" si="21"/>
        <v/>
      </c>
      <c r="O282" s="15" t="str">
        <f t="shared" si="22"/>
        <v/>
      </c>
      <c r="P282" s="15" t="str">
        <f>IF(O282="","",IF(O282&gt;=Settings!$B$5,"Moderate/severe","None/low"))</f>
        <v/>
      </c>
      <c r="Q282" s="10" t="str">
        <f>IF('Quick Entry'!G287="","",IF(OR('Quick Entry'!G287="Acute pain episode",'Quick Entry'!G287="Yes"),"Yes","No"))</f>
        <v/>
      </c>
      <c r="R282" s="10" t="str">
        <f>IF('Quick Entry'!H287="","",'Quick Entry'!H287)</f>
        <v/>
      </c>
      <c r="S282" s="10" t="str">
        <f>IF('Quick Entry'!I287="","",'Quick Entry'!I287)</f>
        <v/>
      </c>
      <c r="T282" s="10" t="str">
        <f>IF('Quick Entry'!J287="","",'Quick Entry'!J287)</f>
        <v/>
      </c>
      <c r="U282" s="10" t="str">
        <f>IF('Quick Entry'!K287="","",'Quick Entry'!K287)</f>
        <v/>
      </c>
      <c r="V282" s="10" t="str">
        <f>IF('Quick Entry'!M287="","",'Quick Entry'!M287)</f>
        <v/>
      </c>
      <c r="W282" s="10"/>
      <c r="X282" s="9" t="str">
        <f>IF('Quick Entry'!O287="","",'Quick Entry'!O287)</f>
        <v/>
      </c>
      <c r="Y282" s="9"/>
      <c r="Z282" s="15" t="str">
        <f t="shared" ca="1" si="23"/>
        <v/>
      </c>
      <c r="AA282" s="15" t="str">
        <f>IF(V282&lt;&gt;"Yes","Not needed",IF(Q282&lt;&gt;"Yes","Review per policy",IF(Z282&gt;Settings!$B$8,"Escalate review",IF(Z282&gt;Settings!$B$7,"Review due","Not needed"))))</f>
        <v>Not needed</v>
      </c>
      <c r="AB282" s="10"/>
      <c r="AC282" s="10" t="str">
        <f>IF('Quick Entry'!P287="","",'Quick Entry'!P287)</f>
        <v/>
      </c>
      <c r="AD282" s="15" t="str">
        <f>IF(AC282="","",IF(LEFT(AC282,1)*1&gt;=Settings!$B$9,"Sedation review",""))</f>
        <v/>
      </c>
      <c r="AE282" s="10"/>
      <c r="AF282" s="10"/>
      <c r="AG282" s="9"/>
      <c r="AH282" s="10" t="str">
        <f>IF('Quick Entry'!Q287="","",'Quick Entry'!Q287)</f>
        <v/>
      </c>
      <c r="AI282" s="10" t="str">
        <f>IF('Quick Entry'!S287="","",'Quick Entry'!S287)</f>
        <v/>
      </c>
      <c r="AJ282" s="15" t="str">
        <f t="shared" si="24"/>
        <v/>
      </c>
      <c r="AK282" s="10"/>
      <c r="AL282" s="10"/>
      <c r="AM282" s="29" t="str">
        <f>IF('Quick Entry'!T287="","",'Quick Entry'!T287)</f>
        <v/>
      </c>
    </row>
    <row r="283" spans="1:39">
      <c r="A283" s="15" t="str">
        <f t="shared" si="20"/>
        <v/>
      </c>
      <c r="B283" s="10" t="str">
        <f>IF('Quick Entry'!A288="","",'Quick Entry'!A288)</f>
        <v/>
      </c>
      <c r="C283" s="10" t="str">
        <f>IF('Quick Entry'!B288="","",'Quick Entry'!B288)</f>
        <v/>
      </c>
      <c r="D283" s="9" t="str">
        <f>IF('Quick Entry'!C288="","",'Quick Entry'!C288)</f>
        <v/>
      </c>
      <c r="E283" s="10"/>
      <c r="F283" s="10" t="str">
        <f>IF('Quick Entry'!D288="","",'Quick Entry'!D288)</f>
        <v/>
      </c>
      <c r="G283" s="10" t="str">
        <f>IF('Quick Entry'!E288="","",'Quick Entry'!E288)</f>
        <v/>
      </c>
      <c r="H283" s="10" t="str">
        <f>IF('Quick Entry'!F288="","",'Quick Entry'!F288)</f>
        <v/>
      </c>
      <c r="I283" s="10"/>
      <c r="J283" s="10"/>
      <c r="K283" s="10"/>
      <c r="L283" s="10"/>
      <c r="M283" s="10"/>
      <c r="N283" s="15" t="str">
        <f t="shared" si="21"/>
        <v/>
      </c>
      <c r="O283" s="15" t="str">
        <f t="shared" si="22"/>
        <v/>
      </c>
      <c r="P283" s="15" t="str">
        <f>IF(O283="","",IF(O283&gt;=Settings!$B$5,"Moderate/severe","None/low"))</f>
        <v/>
      </c>
      <c r="Q283" s="10" t="str">
        <f>IF('Quick Entry'!G288="","",IF(OR('Quick Entry'!G288="Acute pain episode",'Quick Entry'!G288="Yes"),"Yes","No"))</f>
        <v/>
      </c>
      <c r="R283" s="10" t="str">
        <f>IF('Quick Entry'!H288="","",'Quick Entry'!H288)</f>
        <v/>
      </c>
      <c r="S283" s="10" t="str">
        <f>IF('Quick Entry'!I288="","",'Quick Entry'!I288)</f>
        <v/>
      </c>
      <c r="T283" s="10" t="str">
        <f>IF('Quick Entry'!J288="","",'Quick Entry'!J288)</f>
        <v/>
      </c>
      <c r="U283" s="10" t="str">
        <f>IF('Quick Entry'!K288="","",'Quick Entry'!K288)</f>
        <v/>
      </c>
      <c r="V283" s="10" t="str">
        <f>IF('Quick Entry'!M288="","",'Quick Entry'!M288)</f>
        <v/>
      </c>
      <c r="W283" s="10"/>
      <c r="X283" s="9" t="str">
        <f>IF('Quick Entry'!O288="","",'Quick Entry'!O288)</f>
        <v/>
      </c>
      <c r="Y283" s="9"/>
      <c r="Z283" s="15" t="str">
        <f t="shared" ca="1" si="23"/>
        <v/>
      </c>
      <c r="AA283" s="15" t="str">
        <f>IF(V283&lt;&gt;"Yes","Not needed",IF(Q283&lt;&gt;"Yes","Review per policy",IF(Z283&gt;Settings!$B$8,"Escalate review",IF(Z283&gt;Settings!$B$7,"Review due","Not needed"))))</f>
        <v>Not needed</v>
      </c>
      <c r="AB283" s="10"/>
      <c r="AC283" s="10" t="str">
        <f>IF('Quick Entry'!P288="","",'Quick Entry'!P288)</f>
        <v/>
      </c>
      <c r="AD283" s="15" t="str">
        <f>IF(AC283="","",IF(LEFT(AC283,1)*1&gt;=Settings!$B$9,"Sedation review",""))</f>
        <v/>
      </c>
      <c r="AE283" s="10"/>
      <c r="AF283" s="10"/>
      <c r="AG283" s="9"/>
      <c r="AH283" s="10" t="str">
        <f>IF('Quick Entry'!Q288="","",'Quick Entry'!Q288)</f>
        <v/>
      </c>
      <c r="AI283" s="10" t="str">
        <f>IF('Quick Entry'!S288="","",'Quick Entry'!S288)</f>
        <v/>
      </c>
      <c r="AJ283" s="15" t="str">
        <f t="shared" si="24"/>
        <v/>
      </c>
      <c r="AK283" s="10"/>
      <c r="AL283" s="10"/>
      <c r="AM283" s="29" t="str">
        <f>IF('Quick Entry'!T288="","",'Quick Entry'!T288)</f>
        <v/>
      </c>
    </row>
    <row r="284" spans="1:39">
      <c r="A284" s="15" t="str">
        <f t="shared" si="20"/>
        <v/>
      </c>
      <c r="B284" s="10" t="str">
        <f>IF('Quick Entry'!A289="","",'Quick Entry'!A289)</f>
        <v/>
      </c>
      <c r="C284" s="10" t="str">
        <f>IF('Quick Entry'!B289="","",'Quick Entry'!B289)</f>
        <v/>
      </c>
      <c r="D284" s="9" t="str">
        <f>IF('Quick Entry'!C289="","",'Quick Entry'!C289)</f>
        <v/>
      </c>
      <c r="E284" s="10"/>
      <c r="F284" s="10" t="str">
        <f>IF('Quick Entry'!D289="","",'Quick Entry'!D289)</f>
        <v/>
      </c>
      <c r="G284" s="10" t="str">
        <f>IF('Quick Entry'!E289="","",'Quick Entry'!E289)</f>
        <v/>
      </c>
      <c r="H284" s="10" t="str">
        <f>IF('Quick Entry'!F289="","",'Quick Entry'!F289)</f>
        <v/>
      </c>
      <c r="I284" s="10"/>
      <c r="J284" s="10"/>
      <c r="K284" s="10"/>
      <c r="L284" s="10"/>
      <c r="M284" s="10"/>
      <c r="N284" s="15" t="str">
        <f t="shared" si="21"/>
        <v/>
      </c>
      <c r="O284" s="15" t="str">
        <f t="shared" si="22"/>
        <v/>
      </c>
      <c r="P284" s="15" t="str">
        <f>IF(O284="","",IF(O284&gt;=Settings!$B$5,"Moderate/severe","None/low"))</f>
        <v/>
      </c>
      <c r="Q284" s="10" t="str">
        <f>IF('Quick Entry'!G289="","",IF(OR('Quick Entry'!G289="Acute pain episode",'Quick Entry'!G289="Yes"),"Yes","No"))</f>
        <v/>
      </c>
      <c r="R284" s="10" t="str">
        <f>IF('Quick Entry'!H289="","",'Quick Entry'!H289)</f>
        <v/>
      </c>
      <c r="S284" s="10" t="str">
        <f>IF('Quick Entry'!I289="","",'Quick Entry'!I289)</f>
        <v/>
      </c>
      <c r="T284" s="10" t="str">
        <f>IF('Quick Entry'!J289="","",'Quick Entry'!J289)</f>
        <v/>
      </c>
      <c r="U284" s="10" t="str">
        <f>IF('Quick Entry'!K289="","",'Quick Entry'!K289)</f>
        <v/>
      </c>
      <c r="V284" s="10" t="str">
        <f>IF('Quick Entry'!M289="","",'Quick Entry'!M289)</f>
        <v/>
      </c>
      <c r="W284" s="10"/>
      <c r="X284" s="9" t="str">
        <f>IF('Quick Entry'!O289="","",'Quick Entry'!O289)</f>
        <v/>
      </c>
      <c r="Y284" s="9"/>
      <c r="Z284" s="15" t="str">
        <f t="shared" ca="1" si="23"/>
        <v/>
      </c>
      <c r="AA284" s="15" t="str">
        <f>IF(V284&lt;&gt;"Yes","Not needed",IF(Q284&lt;&gt;"Yes","Review per policy",IF(Z284&gt;Settings!$B$8,"Escalate review",IF(Z284&gt;Settings!$B$7,"Review due","Not needed"))))</f>
        <v>Not needed</v>
      </c>
      <c r="AB284" s="10"/>
      <c r="AC284" s="10" t="str">
        <f>IF('Quick Entry'!P289="","",'Quick Entry'!P289)</f>
        <v/>
      </c>
      <c r="AD284" s="15" t="str">
        <f>IF(AC284="","",IF(LEFT(AC284,1)*1&gt;=Settings!$B$9,"Sedation review",""))</f>
        <v/>
      </c>
      <c r="AE284" s="10"/>
      <c r="AF284" s="10"/>
      <c r="AG284" s="9"/>
      <c r="AH284" s="10" t="str">
        <f>IF('Quick Entry'!Q289="","",'Quick Entry'!Q289)</f>
        <v/>
      </c>
      <c r="AI284" s="10" t="str">
        <f>IF('Quick Entry'!S289="","",'Quick Entry'!S289)</f>
        <v/>
      </c>
      <c r="AJ284" s="15" t="str">
        <f t="shared" si="24"/>
        <v/>
      </c>
      <c r="AK284" s="10"/>
      <c r="AL284" s="10"/>
      <c r="AM284" s="29" t="str">
        <f>IF('Quick Entry'!T289="","",'Quick Entry'!T289)</f>
        <v/>
      </c>
    </row>
    <row r="285" spans="1:39">
      <c r="A285" s="15" t="str">
        <f t="shared" si="20"/>
        <v/>
      </c>
      <c r="B285" s="10" t="str">
        <f>IF('Quick Entry'!A290="","",'Quick Entry'!A290)</f>
        <v/>
      </c>
      <c r="C285" s="10" t="str">
        <f>IF('Quick Entry'!B290="","",'Quick Entry'!B290)</f>
        <v/>
      </c>
      <c r="D285" s="9" t="str">
        <f>IF('Quick Entry'!C290="","",'Quick Entry'!C290)</f>
        <v/>
      </c>
      <c r="E285" s="10"/>
      <c r="F285" s="10" t="str">
        <f>IF('Quick Entry'!D290="","",'Quick Entry'!D290)</f>
        <v/>
      </c>
      <c r="G285" s="10" t="str">
        <f>IF('Quick Entry'!E290="","",'Quick Entry'!E290)</f>
        <v/>
      </c>
      <c r="H285" s="10" t="str">
        <f>IF('Quick Entry'!F290="","",'Quick Entry'!F290)</f>
        <v/>
      </c>
      <c r="I285" s="10"/>
      <c r="J285" s="10"/>
      <c r="K285" s="10"/>
      <c r="L285" s="10"/>
      <c r="M285" s="10"/>
      <c r="N285" s="15" t="str">
        <f t="shared" si="21"/>
        <v/>
      </c>
      <c r="O285" s="15" t="str">
        <f t="shared" si="22"/>
        <v/>
      </c>
      <c r="P285" s="15" t="str">
        <f>IF(O285="","",IF(O285&gt;=Settings!$B$5,"Moderate/severe","None/low"))</f>
        <v/>
      </c>
      <c r="Q285" s="10" t="str">
        <f>IF('Quick Entry'!G290="","",IF(OR('Quick Entry'!G290="Acute pain episode",'Quick Entry'!G290="Yes"),"Yes","No"))</f>
        <v/>
      </c>
      <c r="R285" s="10" t="str">
        <f>IF('Quick Entry'!H290="","",'Quick Entry'!H290)</f>
        <v/>
      </c>
      <c r="S285" s="10" t="str">
        <f>IF('Quick Entry'!I290="","",'Quick Entry'!I290)</f>
        <v/>
      </c>
      <c r="T285" s="10" t="str">
        <f>IF('Quick Entry'!J290="","",'Quick Entry'!J290)</f>
        <v/>
      </c>
      <c r="U285" s="10" t="str">
        <f>IF('Quick Entry'!K290="","",'Quick Entry'!K290)</f>
        <v/>
      </c>
      <c r="V285" s="10" t="str">
        <f>IF('Quick Entry'!M290="","",'Quick Entry'!M290)</f>
        <v/>
      </c>
      <c r="W285" s="10"/>
      <c r="X285" s="9" t="str">
        <f>IF('Quick Entry'!O290="","",'Quick Entry'!O290)</f>
        <v/>
      </c>
      <c r="Y285" s="9"/>
      <c r="Z285" s="15" t="str">
        <f t="shared" ca="1" si="23"/>
        <v/>
      </c>
      <c r="AA285" s="15" t="str">
        <f>IF(V285&lt;&gt;"Yes","Not needed",IF(Q285&lt;&gt;"Yes","Review per policy",IF(Z285&gt;Settings!$B$8,"Escalate review",IF(Z285&gt;Settings!$B$7,"Review due","Not needed"))))</f>
        <v>Not needed</v>
      </c>
      <c r="AB285" s="10"/>
      <c r="AC285" s="10" t="str">
        <f>IF('Quick Entry'!P290="","",'Quick Entry'!P290)</f>
        <v/>
      </c>
      <c r="AD285" s="15" t="str">
        <f>IF(AC285="","",IF(LEFT(AC285,1)*1&gt;=Settings!$B$9,"Sedation review",""))</f>
        <v/>
      </c>
      <c r="AE285" s="10"/>
      <c r="AF285" s="10"/>
      <c r="AG285" s="9"/>
      <c r="AH285" s="10" t="str">
        <f>IF('Quick Entry'!Q290="","",'Quick Entry'!Q290)</f>
        <v/>
      </c>
      <c r="AI285" s="10" t="str">
        <f>IF('Quick Entry'!S290="","",'Quick Entry'!S290)</f>
        <v/>
      </c>
      <c r="AJ285" s="15" t="str">
        <f t="shared" si="24"/>
        <v/>
      </c>
      <c r="AK285" s="10"/>
      <c r="AL285" s="10"/>
      <c r="AM285" s="29" t="str">
        <f>IF('Quick Entry'!T290="","",'Quick Entry'!T290)</f>
        <v/>
      </c>
    </row>
    <row r="286" spans="1:39">
      <c r="A286" s="15" t="str">
        <f t="shared" si="20"/>
        <v/>
      </c>
      <c r="B286" s="10" t="str">
        <f>IF('Quick Entry'!A291="","",'Quick Entry'!A291)</f>
        <v/>
      </c>
      <c r="C286" s="10" t="str">
        <f>IF('Quick Entry'!B291="","",'Quick Entry'!B291)</f>
        <v/>
      </c>
      <c r="D286" s="9" t="str">
        <f>IF('Quick Entry'!C291="","",'Quick Entry'!C291)</f>
        <v/>
      </c>
      <c r="E286" s="10"/>
      <c r="F286" s="10" t="str">
        <f>IF('Quick Entry'!D291="","",'Quick Entry'!D291)</f>
        <v/>
      </c>
      <c r="G286" s="10" t="str">
        <f>IF('Quick Entry'!E291="","",'Quick Entry'!E291)</f>
        <v/>
      </c>
      <c r="H286" s="10" t="str">
        <f>IF('Quick Entry'!F291="","",'Quick Entry'!F291)</f>
        <v/>
      </c>
      <c r="I286" s="10"/>
      <c r="J286" s="10"/>
      <c r="K286" s="10"/>
      <c r="L286" s="10"/>
      <c r="M286" s="10"/>
      <c r="N286" s="15" t="str">
        <f t="shared" si="21"/>
        <v/>
      </c>
      <c r="O286" s="15" t="str">
        <f t="shared" si="22"/>
        <v/>
      </c>
      <c r="P286" s="15" t="str">
        <f>IF(O286="","",IF(O286&gt;=Settings!$B$5,"Moderate/severe","None/low"))</f>
        <v/>
      </c>
      <c r="Q286" s="10" t="str">
        <f>IF('Quick Entry'!G291="","",IF(OR('Quick Entry'!G291="Acute pain episode",'Quick Entry'!G291="Yes"),"Yes","No"))</f>
        <v/>
      </c>
      <c r="R286" s="10" t="str">
        <f>IF('Quick Entry'!H291="","",'Quick Entry'!H291)</f>
        <v/>
      </c>
      <c r="S286" s="10" t="str">
        <f>IF('Quick Entry'!I291="","",'Quick Entry'!I291)</f>
        <v/>
      </c>
      <c r="T286" s="10" t="str">
        <f>IF('Quick Entry'!J291="","",'Quick Entry'!J291)</f>
        <v/>
      </c>
      <c r="U286" s="10" t="str">
        <f>IF('Quick Entry'!K291="","",'Quick Entry'!K291)</f>
        <v/>
      </c>
      <c r="V286" s="10" t="str">
        <f>IF('Quick Entry'!M291="","",'Quick Entry'!M291)</f>
        <v/>
      </c>
      <c r="W286" s="10"/>
      <c r="X286" s="9" t="str">
        <f>IF('Quick Entry'!O291="","",'Quick Entry'!O291)</f>
        <v/>
      </c>
      <c r="Y286" s="9"/>
      <c r="Z286" s="15" t="str">
        <f t="shared" ca="1" si="23"/>
        <v/>
      </c>
      <c r="AA286" s="15" t="str">
        <f>IF(V286&lt;&gt;"Yes","Not needed",IF(Q286&lt;&gt;"Yes","Review per policy",IF(Z286&gt;Settings!$B$8,"Escalate review",IF(Z286&gt;Settings!$B$7,"Review due","Not needed"))))</f>
        <v>Not needed</v>
      </c>
      <c r="AB286" s="10"/>
      <c r="AC286" s="10" t="str">
        <f>IF('Quick Entry'!P291="","",'Quick Entry'!P291)</f>
        <v/>
      </c>
      <c r="AD286" s="15" t="str">
        <f>IF(AC286="","",IF(LEFT(AC286,1)*1&gt;=Settings!$B$9,"Sedation review",""))</f>
        <v/>
      </c>
      <c r="AE286" s="10"/>
      <c r="AF286" s="10"/>
      <c r="AG286" s="9"/>
      <c r="AH286" s="10" t="str">
        <f>IF('Quick Entry'!Q291="","",'Quick Entry'!Q291)</f>
        <v/>
      </c>
      <c r="AI286" s="10" t="str">
        <f>IF('Quick Entry'!S291="","",'Quick Entry'!S291)</f>
        <v/>
      </c>
      <c r="AJ286" s="15" t="str">
        <f t="shared" si="24"/>
        <v/>
      </c>
      <c r="AK286" s="10"/>
      <c r="AL286" s="10"/>
      <c r="AM286" s="29" t="str">
        <f>IF('Quick Entry'!T291="","",'Quick Entry'!T291)</f>
        <v/>
      </c>
    </row>
    <row r="287" spans="1:39">
      <c r="A287" s="15" t="str">
        <f t="shared" si="20"/>
        <v/>
      </c>
      <c r="B287" s="10" t="str">
        <f>IF('Quick Entry'!A292="","",'Quick Entry'!A292)</f>
        <v/>
      </c>
      <c r="C287" s="10" t="str">
        <f>IF('Quick Entry'!B292="","",'Quick Entry'!B292)</f>
        <v/>
      </c>
      <c r="D287" s="9" t="str">
        <f>IF('Quick Entry'!C292="","",'Quick Entry'!C292)</f>
        <v/>
      </c>
      <c r="E287" s="10"/>
      <c r="F287" s="10" t="str">
        <f>IF('Quick Entry'!D292="","",'Quick Entry'!D292)</f>
        <v/>
      </c>
      <c r="G287" s="10" t="str">
        <f>IF('Quick Entry'!E292="","",'Quick Entry'!E292)</f>
        <v/>
      </c>
      <c r="H287" s="10" t="str">
        <f>IF('Quick Entry'!F292="","",'Quick Entry'!F292)</f>
        <v/>
      </c>
      <c r="I287" s="10"/>
      <c r="J287" s="10"/>
      <c r="K287" s="10"/>
      <c r="L287" s="10"/>
      <c r="M287" s="10"/>
      <c r="N287" s="15" t="str">
        <f t="shared" si="21"/>
        <v/>
      </c>
      <c r="O287" s="15" t="str">
        <f t="shared" si="22"/>
        <v/>
      </c>
      <c r="P287" s="15" t="str">
        <f>IF(O287="","",IF(O287&gt;=Settings!$B$5,"Moderate/severe","None/low"))</f>
        <v/>
      </c>
      <c r="Q287" s="10" t="str">
        <f>IF('Quick Entry'!G292="","",IF(OR('Quick Entry'!G292="Acute pain episode",'Quick Entry'!G292="Yes"),"Yes","No"))</f>
        <v/>
      </c>
      <c r="R287" s="10" t="str">
        <f>IF('Quick Entry'!H292="","",'Quick Entry'!H292)</f>
        <v/>
      </c>
      <c r="S287" s="10" t="str">
        <f>IF('Quick Entry'!I292="","",'Quick Entry'!I292)</f>
        <v/>
      </c>
      <c r="T287" s="10" t="str">
        <f>IF('Quick Entry'!J292="","",'Quick Entry'!J292)</f>
        <v/>
      </c>
      <c r="U287" s="10" t="str">
        <f>IF('Quick Entry'!K292="","",'Quick Entry'!K292)</f>
        <v/>
      </c>
      <c r="V287" s="10" t="str">
        <f>IF('Quick Entry'!M292="","",'Quick Entry'!M292)</f>
        <v/>
      </c>
      <c r="W287" s="10"/>
      <c r="X287" s="9" t="str">
        <f>IF('Quick Entry'!O292="","",'Quick Entry'!O292)</f>
        <v/>
      </c>
      <c r="Y287" s="9"/>
      <c r="Z287" s="15" t="str">
        <f t="shared" ca="1" si="23"/>
        <v/>
      </c>
      <c r="AA287" s="15" t="str">
        <f>IF(V287&lt;&gt;"Yes","Not needed",IF(Q287&lt;&gt;"Yes","Review per policy",IF(Z287&gt;Settings!$B$8,"Escalate review",IF(Z287&gt;Settings!$B$7,"Review due","Not needed"))))</f>
        <v>Not needed</v>
      </c>
      <c r="AB287" s="10"/>
      <c r="AC287" s="10" t="str">
        <f>IF('Quick Entry'!P292="","",'Quick Entry'!P292)</f>
        <v/>
      </c>
      <c r="AD287" s="15" t="str">
        <f>IF(AC287="","",IF(LEFT(AC287,1)*1&gt;=Settings!$B$9,"Sedation review",""))</f>
        <v/>
      </c>
      <c r="AE287" s="10"/>
      <c r="AF287" s="10"/>
      <c r="AG287" s="9"/>
      <c r="AH287" s="10" t="str">
        <f>IF('Quick Entry'!Q292="","",'Quick Entry'!Q292)</f>
        <v/>
      </c>
      <c r="AI287" s="10" t="str">
        <f>IF('Quick Entry'!S292="","",'Quick Entry'!S292)</f>
        <v/>
      </c>
      <c r="AJ287" s="15" t="str">
        <f t="shared" si="24"/>
        <v/>
      </c>
      <c r="AK287" s="10"/>
      <c r="AL287" s="10"/>
      <c r="AM287" s="29" t="str">
        <f>IF('Quick Entry'!T292="","",'Quick Entry'!T292)</f>
        <v/>
      </c>
    </row>
    <row r="288" spans="1:39">
      <c r="A288" s="15" t="str">
        <f t="shared" si="20"/>
        <v/>
      </c>
      <c r="B288" s="10" t="str">
        <f>IF('Quick Entry'!A293="","",'Quick Entry'!A293)</f>
        <v/>
      </c>
      <c r="C288" s="10" t="str">
        <f>IF('Quick Entry'!B293="","",'Quick Entry'!B293)</f>
        <v/>
      </c>
      <c r="D288" s="9" t="str">
        <f>IF('Quick Entry'!C293="","",'Quick Entry'!C293)</f>
        <v/>
      </c>
      <c r="E288" s="10"/>
      <c r="F288" s="10" t="str">
        <f>IF('Quick Entry'!D293="","",'Quick Entry'!D293)</f>
        <v/>
      </c>
      <c r="G288" s="10" t="str">
        <f>IF('Quick Entry'!E293="","",'Quick Entry'!E293)</f>
        <v/>
      </c>
      <c r="H288" s="10" t="str">
        <f>IF('Quick Entry'!F293="","",'Quick Entry'!F293)</f>
        <v/>
      </c>
      <c r="I288" s="10"/>
      <c r="J288" s="10"/>
      <c r="K288" s="10"/>
      <c r="L288" s="10"/>
      <c r="M288" s="10"/>
      <c r="N288" s="15" t="str">
        <f t="shared" si="21"/>
        <v/>
      </c>
      <c r="O288" s="15" t="str">
        <f t="shared" si="22"/>
        <v/>
      </c>
      <c r="P288" s="15" t="str">
        <f>IF(O288="","",IF(O288&gt;=Settings!$B$5,"Moderate/severe","None/low"))</f>
        <v/>
      </c>
      <c r="Q288" s="10" t="str">
        <f>IF('Quick Entry'!G293="","",IF(OR('Quick Entry'!G293="Acute pain episode",'Quick Entry'!G293="Yes"),"Yes","No"))</f>
        <v/>
      </c>
      <c r="R288" s="10" t="str">
        <f>IF('Quick Entry'!H293="","",'Quick Entry'!H293)</f>
        <v/>
      </c>
      <c r="S288" s="10" t="str">
        <f>IF('Quick Entry'!I293="","",'Quick Entry'!I293)</f>
        <v/>
      </c>
      <c r="T288" s="10" t="str">
        <f>IF('Quick Entry'!J293="","",'Quick Entry'!J293)</f>
        <v/>
      </c>
      <c r="U288" s="10" t="str">
        <f>IF('Quick Entry'!K293="","",'Quick Entry'!K293)</f>
        <v/>
      </c>
      <c r="V288" s="10" t="str">
        <f>IF('Quick Entry'!M293="","",'Quick Entry'!M293)</f>
        <v/>
      </c>
      <c r="W288" s="10"/>
      <c r="X288" s="9" t="str">
        <f>IF('Quick Entry'!O293="","",'Quick Entry'!O293)</f>
        <v/>
      </c>
      <c r="Y288" s="9"/>
      <c r="Z288" s="15" t="str">
        <f t="shared" ca="1" si="23"/>
        <v/>
      </c>
      <c r="AA288" s="15" t="str">
        <f>IF(V288&lt;&gt;"Yes","Not needed",IF(Q288&lt;&gt;"Yes","Review per policy",IF(Z288&gt;Settings!$B$8,"Escalate review",IF(Z288&gt;Settings!$B$7,"Review due","Not needed"))))</f>
        <v>Not needed</v>
      </c>
      <c r="AB288" s="10"/>
      <c r="AC288" s="10" t="str">
        <f>IF('Quick Entry'!P293="","",'Quick Entry'!P293)</f>
        <v/>
      </c>
      <c r="AD288" s="15" t="str">
        <f>IF(AC288="","",IF(LEFT(AC288,1)*1&gt;=Settings!$B$9,"Sedation review",""))</f>
        <v/>
      </c>
      <c r="AE288" s="10"/>
      <c r="AF288" s="10"/>
      <c r="AG288" s="9"/>
      <c r="AH288" s="10" t="str">
        <f>IF('Quick Entry'!Q293="","",'Quick Entry'!Q293)</f>
        <v/>
      </c>
      <c r="AI288" s="10" t="str">
        <f>IF('Quick Entry'!S293="","",'Quick Entry'!S293)</f>
        <v/>
      </c>
      <c r="AJ288" s="15" t="str">
        <f t="shared" si="24"/>
        <v/>
      </c>
      <c r="AK288" s="10"/>
      <c r="AL288" s="10"/>
      <c r="AM288" s="29" t="str">
        <f>IF('Quick Entry'!T293="","",'Quick Entry'!T293)</f>
        <v/>
      </c>
    </row>
    <row r="289" spans="1:39">
      <c r="A289" s="15" t="str">
        <f t="shared" si="20"/>
        <v/>
      </c>
      <c r="B289" s="10" t="str">
        <f>IF('Quick Entry'!A294="","",'Quick Entry'!A294)</f>
        <v/>
      </c>
      <c r="C289" s="10" t="str">
        <f>IF('Quick Entry'!B294="","",'Quick Entry'!B294)</f>
        <v/>
      </c>
      <c r="D289" s="9" t="str">
        <f>IF('Quick Entry'!C294="","",'Quick Entry'!C294)</f>
        <v/>
      </c>
      <c r="E289" s="10"/>
      <c r="F289" s="10" t="str">
        <f>IF('Quick Entry'!D294="","",'Quick Entry'!D294)</f>
        <v/>
      </c>
      <c r="G289" s="10" t="str">
        <f>IF('Quick Entry'!E294="","",'Quick Entry'!E294)</f>
        <v/>
      </c>
      <c r="H289" s="10" t="str">
        <f>IF('Quick Entry'!F294="","",'Quick Entry'!F294)</f>
        <v/>
      </c>
      <c r="I289" s="10"/>
      <c r="J289" s="10"/>
      <c r="K289" s="10"/>
      <c r="L289" s="10"/>
      <c r="M289" s="10"/>
      <c r="N289" s="15" t="str">
        <f t="shared" si="21"/>
        <v/>
      </c>
      <c r="O289" s="15" t="str">
        <f t="shared" si="22"/>
        <v/>
      </c>
      <c r="P289" s="15" t="str">
        <f>IF(O289="","",IF(O289&gt;=Settings!$B$5,"Moderate/severe","None/low"))</f>
        <v/>
      </c>
      <c r="Q289" s="10" t="str">
        <f>IF('Quick Entry'!G294="","",IF(OR('Quick Entry'!G294="Acute pain episode",'Quick Entry'!G294="Yes"),"Yes","No"))</f>
        <v/>
      </c>
      <c r="R289" s="10" t="str">
        <f>IF('Quick Entry'!H294="","",'Quick Entry'!H294)</f>
        <v/>
      </c>
      <c r="S289" s="10" t="str">
        <f>IF('Quick Entry'!I294="","",'Quick Entry'!I294)</f>
        <v/>
      </c>
      <c r="T289" s="10" t="str">
        <f>IF('Quick Entry'!J294="","",'Quick Entry'!J294)</f>
        <v/>
      </c>
      <c r="U289" s="10" t="str">
        <f>IF('Quick Entry'!K294="","",'Quick Entry'!K294)</f>
        <v/>
      </c>
      <c r="V289" s="10" t="str">
        <f>IF('Quick Entry'!M294="","",'Quick Entry'!M294)</f>
        <v/>
      </c>
      <c r="W289" s="10"/>
      <c r="X289" s="9" t="str">
        <f>IF('Quick Entry'!O294="","",'Quick Entry'!O294)</f>
        <v/>
      </c>
      <c r="Y289" s="9"/>
      <c r="Z289" s="15" t="str">
        <f t="shared" ca="1" si="23"/>
        <v/>
      </c>
      <c r="AA289" s="15" t="str">
        <f>IF(V289&lt;&gt;"Yes","Not needed",IF(Q289&lt;&gt;"Yes","Review per policy",IF(Z289&gt;Settings!$B$8,"Escalate review",IF(Z289&gt;Settings!$B$7,"Review due","Not needed"))))</f>
        <v>Not needed</v>
      </c>
      <c r="AB289" s="10"/>
      <c r="AC289" s="10" t="str">
        <f>IF('Quick Entry'!P294="","",'Quick Entry'!P294)</f>
        <v/>
      </c>
      <c r="AD289" s="15" t="str">
        <f>IF(AC289="","",IF(LEFT(AC289,1)*1&gt;=Settings!$B$9,"Sedation review",""))</f>
        <v/>
      </c>
      <c r="AE289" s="10"/>
      <c r="AF289" s="10"/>
      <c r="AG289" s="9"/>
      <c r="AH289" s="10" t="str">
        <f>IF('Quick Entry'!Q294="","",'Quick Entry'!Q294)</f>
        <v/>
      </c>
      <c r="AI289" s="10" t="str">
        <f>IF('Quick Entry'!S294="","",'Quick Entry'!S294)</f>
        <v/>
      </c>
      <c r="AJ289" s="15" t="str">
        <f t="shared" si="24"/>
        <v/>
      </c>
      <c r="AK289" s="10"/>
      <c r="AL289" s="10"/>
      <c r="AM289" s="29" t="str">
        <f>IF('Quick Entry'!T294="","",'Quick Entry'!T294)</f>
        <v/>
      </c>
    </row>
    <row r="290" spans="1:39">
      <c r="A290" s="15" t="str">
        <f t="shared" si="20"/>
        <v/>
      </c>
      <c r="B290" s="10" t="str">
        <f>IF('Quick Entry'!A295="","",'Quick Entry'!A295)</f>
        <v/>
      </c>
      <c r="C290" s="10" t="str">
        <f>IF('Quick Entry'!B295="","",'Quick Entry'!B295)</f>
        <v/>
      </c>
      <c r="D290" s="9" t="str">
        <f>IF('Quick Entry'!C295="","",'Quick Entry'!C295)</f>
        <v/>
      </c>
      <c r="E290" s="10"/>
      <c r="F290" s="10" t="str">
        <f>IF('Quick Entry'!D295="","",'Quick Entry'!D295)</f>
        <v/>
      </c>
      <c r="G290" s="10" t="str">
        <f>IF('Quick Entry'!E295="","",'Quick Entry'!E295)</f>
        <v/>
      </c>
      <c r="H290" s="10" t="str">
        <f>IF('Quick Entry'!F295="","",'Quick Entry'!F295)</f>
        <v/>
      </c>
      <c r="I290" s="10"/>
      <c r="J290" s="10"/>
      <c r="K290" s="10"/>
      <c r="L290" s="10"/>
      <c r="M290" s="10"/>
      <c r="N290" s="15" t="str">
        <f t="shared" si="21"/>
        <v/>
      </c>
      <c r="O290" s="15" t="str">
        <f t="shared" si="22"/>
        <v/>
      </c>
      <c r="P290" s="15" t="str">
        <f>IF(O290="","",IF(O290&gt;=Settings!$B$5,"Moderate/severe","None/low"))</f>
        <v/>
      </c>
      <c r="Q290" s="10" t="str">
        <f>IF('Quick Entry'!G295="","",IF(OR('Quick Entry'!G295="Acute pain episode",'Quick Entry'!G295="Yes"),"Yes","No"))</f>
        <v/>
      </c>
      <c r="R290" s="10" t="str">
        <f>IF('Quick Entry'!H295="","",'Quick Entry'!H295)</f>
        <v/>
      </c>
      <c r="S290" s="10" t="str">
        <f>IF('Quick Entry'!I295="","",'Quick Entry'!I295)</f>
        <v/>
      </c>
      <c r="T290" s="10" t="str">
        <f>IF('Quick Entry'!J295="","",'Quick Entry'!J295)</f>
        <v/>
      </c>
      <c r="U290" s="10" t="str">
        <f>IF('Quick Entry'!K295="","",'Quick Entry'!K295)</f>
        <v/>
      </c>
      <c r="V290" s="10" t="str">
        <f>IF('Quick Entry'!M295="","",'Quick Entry'!M295)</f>
        <v/>
      </c>
      <c r="W290" s="10"/>
      <c r="X290" s="9" t="str">
        <f>IF('Quick Entry'!O295="","",'Quick Entry'!O295)</f>
        <v/>
      </c>
      <c r="Y290" s="9"/>
      <c r="Z290" s="15" t="str">
        <f t="shared" ca="1" si="23"/>
        <v/>
      </c>
      <c r="AA290" s="15" t="str">
        <f>IF(V290&lt;&gt;"Yes","Not needed",IF(Q290&lt;&gt;"Yes","Review per policy",IF(Z290&gt;Settings!$B$8,"Escalate review",IF(Z290&gt;Settings!$B$7,"Review due","Not needed"))))</f>
        <v>Not needed</v>
      </c>
      <c r="AB290" s="10"/>
      <c r="AC290" s="10" t="str">
        <f>IF('Quick Entry'!P295="","",'Quick Entry'!P295)</f>
        <v/>
      </c>
      <c r="AD290" s="15" t="str">
        <f>IF(AC290="","",IF(LEFT(AC290,1)*1&gt;=Settings!$B$9,"Sedation review",""))</f>
        <v/>
      </c>
      <c r="AE290" s="10"/>
      <c r="AF290" s="10"/>
      <c r="AG290" s="9"/>
      <c r="AH290" s="10" t="str">
        <f>IF('Quick Entry'!Q295="","",'Quick Entry'!Q295)</f>
        <v/>
      </c>
      <c r="AI290" s="10" t="str">
        <f>IF('Quick Entry'!S295="","",'Quick Entry'!S295)</f>
        <v/>
      </c>
      <c r="AJ290" s="15" t="str">
        <f t="shared" si="24"/>
        <v/>
      </c>
      <c r="AK290" s="10"/>
      <c r="AL290" s="10"/>
      <c r="AM290" s="29" t="str">
        <f>IF('Quick Entry'!T295="","",'Quick Entry'!T295)</f>
        <v/>
      </c>
    </row>
    <row r="291" spans="1:39">
      <c r="A291" s="15" t="str">
        <f t="shared" si="20"/>
        <v/>
      </c>
      <c r="B291" s="10" t="str">
        <f>IF('Quick Entry'!A296="","",'Quick Entry'!A296)</f>
        <v/>
      </c>
      <c r="C291" s="10" t="str">
        <f>IF('Quick Entry'!B296="","",'Quick Entry'!B296)</f>
        <v/>
      </c>
      <c r="D291" s="9" t="str">
        <f>IF('Quick Entry'!C296="","",'Quick Entry'!C296)</f>
        <v/>
      </c>
      <c r="E291" s="10"/>
      <c r="F291" s="10" t="str">
        <f>IF('Quick Entry'!D296="","",'Quick Entry'!D296)</f>
        <v/>
      </c>
      <c r="G291" s="10" t="str">
        <f>IF('Quick Entry'!E296="","",'Quick Entry'!E296)</f>
        <v/>
      </c>
      <c r="H291" s="10" t="str">
        <f>IF('Quick Entry'!F296="","",'Quick Entry'!F296)</f>
        <v/>
      </c>
      <c r="I291" s="10"/>
      <c r="J291" s="10"/>
      <c r="K291" s="10"/>
      <c r="L291" s="10"/>
      <c r="M291" s="10"/>
      <c r="N291" s="15" t="str">
        <f t="shared" si="21"/>
        <v/>
      </c>
      <c r="O291" s="15" t="str">
        <f t="shared" si="22"/>
        <v/>
      </c>
      <c r="P291" s="15" t="str">
        <f>IF(O291="","",IF(O291&gt;=Settings!$B$5,"Moderate/severe","None/low"))</f>
        <v/>
      </c>
      <c r="Q291" s="10" t="str">
        <f>IF('Quick Entry'!G296="","",IF(OR('Quick Entry'!G296="Acute pain episode",'Quick Entry'!G296="Yes"),"Yes","No"))</f>
        <v/>
      </c>
      <c r="R291" s="10" t="str">
        <f>IF('Quick Entry'!H296="","",'Quick Entry'!H296)</f>
        <v/>
      </c>
      <c r="S291" s="10" t="str">
        <f>IF('Quick Entry'!I296="","",'Quick Entry'!I296)</f>
        <v/>
      </c>
      <c r="T291" s="10" t="str">
        <f>IF('Quick Entry'!J296="","",'Quick Entry'!J296)</f>
        <v/>
      </c>
      <c r="U291" s="10" t="str">
        <f>IF('Quick Entry'!K296="","",'Quick Entry'!K296)</f>
        <v/>
      </c>
      <c r="V291" s="10" t="str">
        <f>IF('Quick Entry'!M296="","",'Quick Entry'!M296)</f>
        <v/>
      </c>
      <c r="W291" s="10"/>
      <c r="X291" s="9" t="str">
        <f>IF('Quick Entry'!O296="","",'Quick Entry'!O296)</f>
        <v/>
      </c>
      <c r="Y291" s="9"/>
      <c r="Z291" s="15" t="str">
        <f t="shared" ca="1" si="23"/>
        <v/>
      </c>
      <c r="AA291" s="15" t="str">
        <f>IF(V291&lt;&gt;"Yes","Not needed",IF(Q291&lt;&gt;"Yes","Review per policy",IF(Z291&gt;Settings!$B$8,"Escalate review",IF(Z291&gt;Settings!$B$7,"Review due","Not needed"))))</f>
        <v>Not needed</v>
      </c>
      <c r="AB291" s="10"/>
      <c r="AC291" s="10" t="str">
        <f>IF('Quick Entry'!P296="","",'Quick Entry'!P296)</f>
        <v/>
      </c>
      <c r="AD291" s="15" t="str">
        <f>IF(AC291="","",IF(LEFT(AC291,1)*1&gt;=Settings!$B$9,"Sedation review",""))</f>
        <v/>
      </c>
      <c r="AE291" s="10"/>
      <c r="AF291" s="10"/>
      <c r="AG291" s="9"/>
      <c r="AH291" s="10" t="str">
        <f>IF('Quick Entry'!Q296="","",'Quick Entry'!Q296)</f>
        <v/>
      </c>
      <c r="AI291" s="10" t="str">
        <f>IF('Quick Entry'!S296="","",'Quick Entry'!S296)</f>
        <v/>
      </c>
      <c r="AJ291" s="15" t="str">
        <f t="shared" si="24"/>
        <v/>
      </c>
      <c r="AK291" s="10"/>
      <c r="AL291" s="10"/>
      <c r="AM291" s="29" t="str">
        <f>IF('Quick Entry'!T296="","",'Quick Entry'!T296)</f>
        <v/>
      </c>
    </row>
    <row r="292" spans="1:39">
      <c r="A292" s="15" t="str">
        <f t="shared" si="20"/>
        <v/>
      </c>
      <c r="B292" s="10" t="str">
        <f>IF('Quick Entry'!A297="","",'Quick Entry'!A297)</f>
        <v/>
      </c>
      <c r="C292" s="10" t="str">
        <f>IF('Quick Entry'!B297="","",'Quick Entry'!B297)</f>
        <v/>
      </c>
      <c r="D292" s="9" t="str">
        <f>IF('Quick Entry'!C297="","",'Quick Entry'!C297)</f>
        <v/>
      </c>
      <c r="E292" s="10"/>
      <c r="F292" s="10" t="str">
        <f>IF('Quick Entry'!D297="","",'Quick Entry'!D297)</f>
        <v/>
      </c>
      <c r="G292" s="10" t="str">
        <f>IF('Quick Entry'!E297="","",'Quick Entry'!E297)</f>
        <v/>
      </c>
      <c r="H292" s="10" t="str">
        <f>IF('Quick Entry'!F297="","",'Quick Entry'!F297)</f>
        <v/>
      </c>
      <c r="I292" s="10"/>
      <c r="J292" s="10"/>
      <c r="K292" s="10"/>
      <c r="L292" s="10"/>
      <c r="M292" s="10"/>
      <c r="N292" s="15" t="str">
        <f t="shared" si="21"/>
        <v/>
      </c>
      <c r="O292" s="15" t="str">
        <f t="shared" si="22"/>
        <v/>
      </c>
      <c r="P292" s="15" t="str">
        <f>IF(O292="","",IF(O292&gt;=Settings!$B$5,"Moderate/severe","None/low"))</f>
        <v/>
      </c>
      <c r="Q292" s="10" t="str">
        <f>IF('Quick Entry'!G297="","",IF(OR('Quick Entry'!G297="Acute pain episode",'Quick Entry'!G297="Yes"),"Yes","No"))</f>
        <v/>
      </c>
      <c r="R292" s="10" t="str">
        <f>IF('Quick Entry'!H297="","",'Quick Entry'!H297)</f>
        <v/>
      </c>
      <c r="S292" s="10" t="str">
        <f>IF('Quick Entry'!I297="","",'Quick Entry'!I297)</f>
        <v/>
      </c>
      <c r="T292" s="10" t="str">
        <f>IF('Quick Entry'!J297="","",'Quick Entry'!J297)</f>
        <v/>
      </c>
      <c r="U292" s="10" t="str">
        <f>IF('Quick Entry'!K297="","",'Quick Entry'!K297)</f>
        <v/>
      </c>
      <c r="V292" s="10" t="str">
        <f>IF('Quick Entry'!M297="","",'Quick Entry'!M297)</f>
        <v/>
      </c>
      <c r="W292" s="10"/>
      <c r="X292" s="9" t="str">
        <f>IF('Quick Entry'!O297="","",'Quick Entry'!O297)</f>
        <v/>
      </c>
      <c r="Y292" s="9"/>
      <c r="Z292" s="15" t="str">
        <f t="shared" ca="1" si="23"/>
        <v/>
      </c>
      <c r="AA292" s="15" t="str">
        <f>IF(V292&lt;&gt;"Yes","Not needed",IF(Q292&lt;&gt;"Yes","Review per policy",IF(Z292&gt;Settings!$B$8,"Escalate review",IF(Z292&gt;Settings!$B$7,"Review due","Not needed"))))</f>
        <v>Not needed</v>
      </c>
      <c r="AB292" s="10"/>
      <c r="AC292" s="10" t="str">
        <f>IF('Quick Entry'!P297="","",'Quick Entry'!P297)</f>
        <v/>
      </c>
      <c r="AD292" s="15" t="str">
        <f>IF(AC292="","",IF(LEFT(AC292,1)*1&gt;=Settings!$B$9,"Sedation review",""))</f>
        <v/>
      </c>
      <c r="AE292" s="10"/>
      <c r="AF292" s="10"/>
      <c r="AG292" s="9"/>
      <c r="AH292" s="10" t="str">
        <f>IF('Quick Entry'!Q297="","",'Quick Entry'!Q297)</f>
        <v/>
      </c>
      <c r="AI292" s="10" t="str">
        <f>IF('Quick Entry'!S297="","",'Quick Entry'!S297)</f>
        <v/>
      </c>
      <c r="AJ292" s="15" t="str">
        <f t="shared" si="24"/>
        <v/>
      </c>
      <c r="AK292" s="10"/>
      <c r="AL292" s="10"/>
      <c r="AM292" s="29" t="str">
        <f>IF('Quick Entry'!T297="","",'Quick Entry'!T297)</f>
        <v/>
      </c>
    </row>
    <row r="293" spans="1:39">
      <c r="A293" s="15" t="str">
        <f t="shared" si="20"/>
        <v/>
      </c>
      <c r="B293" s="10" t="str">
        <f>IF('Quick Entry'!A298="","",'Quick Entry'!A298)</f>
        <v/>
      </c>
      <c r="C293" s="10" t="str">
        <f>IF('Quick Entry'!B298="","",'Quick Entry'!B298)</f>
        <v/>
      </c>
      <c r="D293" s="9" t="str">
        <f>IF('Quick Entry'!C298="","",'Quick Entry'!C298)</f>
        <v/>
      </c>
      <c r="E293" s="10"/>
      <c r="F293" s="10" t="str">
        <f>IF('Quick Entry'!D298="","",'Quick Entry'!D298)</f>
        <v/>
      </c>
      <c r="G293" s="10" t="str">
        <f>IF('Quick Entry'!E298="","",'Quick Entry'!E298)</f>
        <v/>
      </c>
      <c r="H293" s="10" t="str">
        <f>IF('Quick Entry'!F298="","",'Quick Entry'!F298)</f>
        <v/>
      </c>
      <c r="I293" s="10"/>
      <c r="J293" s="10"/>
      <c r="K293" s="10"/>
      <c r="L293" s="10"/>
      <c r="M293" s="10"/>
      <c r="N293" s="15" t="str">
        <f t="shared" si="21"/>
        <v/>
      </c>
      <c r="O293" s="15" t="str">
        <f t="shared" si="22"/>
        <v/>
      </c>
      <c r="P293" s="15" t="str">
        <f>IF(O293="","",IF(O293&gt;=Settings!$B$5,"Moderate/severe","None/low"))</f>
        <v/>
      </c>
      <c r="Q293" s="10" t="str">
        <f>IF('Quick Entry'!G298="","",IF(OR('Quick Entry'!G298="Acute pain episode",'Quick Entry'!G298="Yes"),"Yes","No"))</f>
        <v/>
      </c>
      <c r="R293" s="10" t="str">
        <f>IF('Quick Entry'!H298="","",'Quick Entry'!H298)</f>
        <v/>
      </c>
      <c r="S293" s="10" t="str">
        <f>IF('Quick Entry'!I298="","",'Quick Entry'!I298)</f>
        <v/>
      </c>
      <c r="T293" s="10" t="str">
        <f>IF('Quick Entry'!J298="","",'Quick Entry'!J298)</f>
        <v/>
      </c>
      <c r="U293" s="10" t="str">
        <f>IF('Quick Entry'!K298="","",'Quick Entry'!K298)</f>
        <v/>
      </c>
      <c r="V293" s="10" t="str">
        <f>IF('Quick Entry'!M298="","",'Quick Entry'!M298)</f>
        <v/>
      </c>
      <c r="W293" s="10"/>
      <c r="X293" s="9" t="str">
        <f>IF('Quick Entry'!O298="","",'Quick Entry'!O298)</f>
        <v/>
      </c>
      <c r="Y293" s="9"/>
      <c r="Z293" s="15" t="str">
        <f t="shared" ca="1" si="23"/>
        <v/>
      </c>
      <c r="AA293" s="15" t="str">
        <f>IF(V293&lt;&gt;"Yes","Not needed",IF(Q293&lt;&gt;"Yes","Review per policy",IF(Z293&gt;Settings!$B$8,"Escalate review",IF(Z293&gt;Settings!$B$7,"Review due","Not needed"))))</f>
        <v>Not needed</v>
      </c>
      <c r="AB293" s="10"/>
      <c r="AC293" s="10" t="str">
        <f>IF('Quick Entry'!P298="","",'Quick Entry'!P298)</f>
        <v/>
      </c>
      <c r="AD293" s="15" t="str">
        <f>IF(AC293="","",IF(LEFT(AC293,1)*1&gt;=Settings!$B$9,"Sedation review",""))</f>
        <v/>
      </c>
      <c r="AE293" s="10"/>
      <c r="AF293" s="10"/>
      <c r="AG293" s="9"/>
      <c r="AH293" s="10" t="str">
        <f>IF('Quick Entry'!Q298="","",'Quick Entry'!Q298)</f>
        <v/>
      </c>
      <c r="AI293" s="10" t="str">
        <f>IF('Quick Entry'!S298="","",'Quick Entry'!S298)</f>
        <v/>
      </c>
      <c r="AJ293" s="15" t="str">
        <f t="shared" si="24"/>
        <v/>
      </c>
      <c r="AK293" s="10"/>
      <c r="AL293" s="10"/>
      <c r="AM293" s="29" t="str">
        <f>IF('Quick Entry'!T298="","",'Quick Entry'!T298)</f>
        <v/>
      </c>
    </row>
    <row r="294" spans="1:39">
      <c r="A294" s="15" t="str">
        <f t="shared" si="20"/>
        <v/>
      </c>
      <c r="B294" s="10" t="str">
        <f>IF('Quick Entry'!A299="","",'Quick Entry'!A299)</f>
        <v/>
      </c>
      <c r="C294" s="10" t="str">
        <f>IF('Quick Entry'!B299="","",'Quick Entry'!B299)</f>
        <v/>
      </c>
      <c r="D294" s="9" t="str">
        <f>IF('Quick Entry'!C299="","",'Quick Entry'!C299)</f>
        <v/>
      </c>
      <c r="E294" s="10"/>
      <c r="F294" s="10" t="str">
        <f>IF('Quick Entry'!D299="","",'Quick Entry'!D299)</f>
        <v/>
      </c>
      <c r="G294" s="10" t="str">
        <f>IF('Quick Entry'!E299="","",'Quick Entry'!E299)</f>
        <v/>
      </c>
      <c r="H294" s="10" t="str">
        <f>IF('Quick Entry'!F299="","",'Quick Entry'!F299)</f>
        <v/>
      </c>
      <c r="I294" s="10"/>
      <c r="J294" s="10"/>
      <c r="K294" s="10"/>
      <c r="L294" s="10"/>
      <c r="M294" s="10"/>
      <c r="N294" s="15" t="str">
        <f t="shared" si="21"/>
        <v/>
      </c>
      <c r="O294" s="15" t="str">
        <f t="shared" si="22"/>
        <v/>
      </c>
      <c r="P294" s="15" t="str">
        <f>IF(O294="","",IF(O294&gt;=Settings!$B$5,"Moderate/severe","None/low"))</f>
        <v/>
      </c>
      <c r="Q294" s="10" t="str">
        <f>IF('Quick Entry'!G299="","",IF(OR('Quick Entry'!G299="Acute pain episode",'Quick Entry'!G299="Yes"),"Yes","No"))</f>
        <v/>
      </c>
      <c r="R294" s="10" t="str">
        <f>IF('Quick Entry'!H299="","",'Quick Entry'!H299)</f>
        <v/>
      </c>
      <c r="S294" s="10" t="str">
        <f>IF('Quick Entry'!I299="","",'Quick Entry'!I299)</f>
        <v/>
      </c>
      <c r="T294" s="10" t="str">
        <f>IF('Quick Entry'!J299="","",'Quick Entry'!J299)</f>
        <v/>
      </c>
      <c r="U294" s="10" t="str">
        <f>IF('Quick Entry'!K299="","",'Quick Entry'!K299)</f>
        <v/>
      </c>
      <c r="V294" s="10" t="str">
        <f>IF('Quick Entry'!M299="","",'Quick Entry'!M299)</f>
        <v/>
      </c>
      <c r="W294" s="10"/>
      <c r="X294" s="9" t="str">
        <f>IF('Quick Entry'!O299="","",'Quick Entry'!O299)</f>
        <v/>
      </c>
      <c r="Y294" s="9"/>
      <c r="Z294" s="15" t="str">
        <f t="shared" ca="1" si="23"/>
        <v/>
      </c>
      <c r="AA294" s="15" t="str">
        <f>IF(V294&lt;&gt;"Yes","Not needed",IF(Q294&lt;&gt;"Yes","Review per policy",IF(Z294&gt;Settings!$B$8,"Escalate review",IF(Z294&gt;Settings!$B$7,"Review due","Not needed"))))</f>
        <v>Not needed</v>
      </c>
      <c r="AB294" s="10"/>
      <c r="AC294" s="10" t="str">
        <f>IF('Quick Entry'!P299="","",'Quick Entry'!P299)</f>
        <v/>
      </c>
      <c r="AD294" s="15" t="str">
        <f>IF(AC294="","",IF(LEFT(AC294,1)*1&gt;=Settings!$B$9,"Sedation review",""))</f>
        <v/>
      </c>
      <c r="AE294" s="10"/>
      <c r="AF294" s="10"/>
      <c r="AG294" s="9"/>
      <c r="AH294" s="10" t="str">
        <f>IF('Quick Entry'!Q299="","",'Quick Entry'!Q299)</f>
        <v/>
      </c>
      <c r="AI294" s="10" t="str">
        <f>IF('Quick Entry'!S299="","",'Quick Entry'!S299)</f>
        <v/>
      </c>
      <c r="AJ294" s="15" t="str">
        <f t="shared" si="24"/>
        <v/>
      </c>
      <c r="AK294" s="10"/>
      <c r="AL294" s="10"/>
      <c r="AM294" s="29" t="str">
        <f>IF('Quick Entry'!T299="","",'Quick Entry'!T299)</f>
        <v/>
      </c>
    </row>
    <row r="295" spans="1:39">
      <c r="A295" s="15" t="str">
        <f t="shared" si="20"/>
        <v/>
      </c>
      <c r="B295" s="10" t="str">
        <f>IF('Quick Entry'!A300="","",'Quick Entry'!A300)</f>
        <v/>
      </c>
      <c r="C295" s="10" t="str">
        <f>IF('Quick Entry'!B300="","",'Quick Entry'!B300)</f>
        <v/>
      </c>
      <c r="D295" s="9" t="str">
        <f>IF('Quick Entry'!C300="","",'Quick Entry'!C300)</f>
        <v/>
      </c>
      <c r="E295" s="10"/>
      <c r="F295" s="10" t="str">
        <f>IF('Quick Entry'!D300="","",'Quick Entry'!D300)</f>
        <v/>
      </c>
      <c r="G295" s="10" t="str">
        <f>IF('Quick Entry'!E300="","",'Quick Entry'!E300)</f>
        <v/>
      </c>
      <c r="H295" s="10" t="str">
        <f>IF('Quick Entry'!F300="","",'Quick Entry'!F300)</f>
        <v/>
      </c>
      <c r="I295" s="10"/>
      <c r="J295" s="10"/>
      <c r="K295" s="10"/>
      <c r="L295" s="10"/>
      <c r="M295" s="10"/>
      <c r="N295" s="15" t="str">
        <f t="shared" si="21"/>
        <v/>
      </c>
      <c r="O295" s="15" t="str">
        <f t="shared" si="22"/>
        <v/>
      </c>
      <c r="P295" s="15" t="str">
        <f>IF(O295="","",IF(O295&gt;=Settings!$B$5,"Moderate/severe","None/low"))</f>
        <v/>
      </c>
      <c r="Q295" s="10" t="str">
        <f>IF('Quick Entry'!G300="","",IF(OR('Quick Entry'!G300="Acute pain episode",'Quick Entry'!G300="Yes"),"Yes","No"))</f>
        <v/>
      </c>
      <c r="R295" s="10" t="str">
        <f>IF('Quick Entry'!H300="","",'Quick Entry'!H300)</f>
        <v/>
      </c>
      <c r="S295" s="10" t="str">
        <f>IF('Quick Entry'!I300="","",'Quick Entry'!I300)</f>
        <v/>
      </c>
      <c r="T295" s="10" t="str">
        <f>IF('Quick Entry'!J300="","",'Quick Entry'!J300)</f>
        <v/>
      </c>
      <c r="U295" s="10" t="str">
        <f>IF('Quick Entry'!K300="","",'Quick Entry'!K300)</f>
        <v/>
      </c>
      <c r="V295" s="10" t="str">
        <f>IF('Quick Entry'!M300="","",'Quick Entry'!M300)</f>
        <v/>
      </c>
      <c r="W295" s="10"/>
      <c r="X295" s="9" t="str">
        <f>IF('Quick Entry'!O300="","",'Quick Entry'!O300)</f>
        <v/>
      </c>
      <c r="Y295" s="9"/>
      <c r="Z295" s="15" t="str">
        <f t="shared" ca="1" si="23"/>
        <v/>
      </c>
      <c r="AA295" s="15" t="str">
        <f>IF(V295&lt;&gt;"Yes","Not needed",IF(Q295&lt;&gt;"Yes","Review per policy",IF(Z295&gt;Settings!$B$8,"Escalate review",IF(Z295&gt;Settings!$B$7,"Review due","Not needed"))))</f>
        <v>Not needed</v>
      </c>
      <c r="AB295" s="10"/>
      <c r="AC295" s="10" t="str">
        <f>IF('Quick Entry'!P300="","",'Quick Entry'!P300)</f>
        <v/>
      </c>
      <c r="AD295" s="15" t="str">
        <f>IF(AC295="","",IF(LEFT(AC295,1)*1&gt;=Settings!$B$9,"Sedation review",""))</f>
        <v/>
      </c>
      <c r="AE295" s="10"/>
      <c r="AF295" s="10"/>
      <c r="AG295" s="9"/>
      <c r="AH295" s="10" t="str">
        <f>IF('Quick Entry'!Q300="","",'Quick Entry'!Q300)</f>
        <v/>
      </c>
      <c r="AI295" s="10" t="str">
        <f>IF('Quick Entry'!S300="","",'Quick Entry'!S300)</f>
        <v/>
      </c>
      <c r="AJ295" s="15" t="str">
        <f t="shared" si="24"/>
        <v/>
      </c>
      <c r="AK295" s="10"/>
      <c r="AL295" s="10"/>
      <c r="AM295" s="29" t="str">
        <f>IF('Quick Entry'!T300="","",'Quick Entry'!T300)</f>
        <v/>
      </c>
    </row>
    <row r="296" spans="1:39">
      <c r="A296" s="15" t="str">
        <f t="shared" si="20"/>
        <v/>
      </c>
      <c r="B296" s="10" t="str">
        <f>IF('Quick Entry'!A301="","",'Quick Entry'!A301)</f>
        <v/>
      </c>
      <c r="C296" s="10" t="str">
        <f>IF('Quick Entry'!B301="","",'Quick Entry'!B301)</f>
        <v/>
      </c>
      <c r="D296" s="9" t="str">
        <f>IF('Quick Entry'!C301="","",'Quick Entry'!C301)</f>
        <v/>
      </c>
      <c r="E296" s="10"/>
      <c r="F296" s="10" t="str">
        <f>IF('Quick Entry'!D301="","",'Quick Entry'!D301)</f>
        <v/>
      </c>
      <c r="G296" s="10" t="str">
        <f>IF('Quick Entry'!E301="","",'Quick Entry'!E301)</f>
        <v/>
      </c>
      <c r="H296" s="10" t="str">
        <f>IF('Quick Entry'!F301="","",'Quick Entry'!F301)</f>
        <v/>
      </c>
      <c r="I296" s="10"/>
      <c r="J296" s="10"/>
      <c r="K296" s="10"/>
      <c r="L296" s="10"/>
      <c r="M296" s="10"/>
      <c r="N296" s="15" t="str">
        <f t="shared" si="21"/>
        <v/>
      </c>
      <c r="O296" s="15" t="str">
        <f t="shared" si="22"/>
        <v/>
      </c>
      <c r="P296" s="15" t="str">
        <f>IF(O296="","",IF(O296&gt;=Settings!$B$5,"Moderate/severe","None/low"))</f>
        <v/>
      </c>
      <c r="Q296" s="10" t="str">
        <f>IF('Quick Entry'!G301="","",IF(OR('Quick Entry'!G301="Acute pain episode",'Quick Entry'!G301="Yes"),"Yes","No"))</f>
        <v/>
      </c>
      <c r="R296" s="10" t="str">
        <f>IF('Quick Entry'!H301="","",'Quick Entry'!H301)</f>
        <v/>
      </c>
      <c r="S296" s="10" t="str">
        <f>IF('Quick Entry'!I301="","",'Quick Entry'!I301)</f>
        <v/>
      </c>
      <c r="T296" s="10" t="str">
        <f>IF('Quick Entry'!J301="","",'Quick Entry'!J301)</f>
        <v/>
      </c>
      <c r="U296" s="10" t="str">
        <f>IF('Quick Entry'!K301="","",'Quick Entry'!K301)</f>
        <v/>
      </c>
      <c r="V296" s="10" t="str">
        <f>IF('Quick Entry'!M301="","",'Quick Entry'!M301)</f>
        <v/>
      </c>
      <c r="W296" s="10"/>
      <c r="X296" s="9" t="str">
        <f>IF('Quick Entry'!O301="","",'Quick Entry'!O301)</f>
        <v/>
      </c>
      <c r="Y296" s="9"/>
      <c r="Z296" s="15" t="str">
        <f t="shared" ca="1" si="23"/>
        <v/>
      </c>
      <c r="AA296" s="15" t="str">
        <f>IF(V296&lt;&gt;"Yes","Not needed",IF(Q296&lt;&gt;"Yes","Review per policy",IF(Z296&gt;Settings!$B$8,"Escalate review",IF(Z296&gt;Settings!$B$7,"Review due","Not needed"))))</f>
        <v>Not needed</v>
      </c>
      <c r="AB296" s="10"/>
      <c r="AC296" s="10" t="str">
        <f>IF('Quick Entry'!P301="","",'Quick Entry'!P301)</f>
        <v/>
      </c>
      <c r="AD296" s="15" t="str">
        <f>IF(AC296="","",IF(LEFT(AC296,1)*1&gt;=Settings!$B$9,"Sedation review",""))</f>
        <v/>
      </c>
      <c r="AE296" s="10"/>
      <c r="AF296" s="10"/>
      <c r="AG296" s="9"/>
      <c r="AH296" s="10" t="str">
        <f>IF('Quick Entry'!Q301="","",'Quick Entry'!Q301)</f>
        <v/>
      </c>
      <c r="AI296" s="10" t="str">
        <f>IF('Quick Entry'!S301="","",'Quick Entry'!S301)</f>
        <v/>
      </c>
      <c r="AJ296" s="15" t="str">
        <f t="shared" si="24"/>
        <v/>
      </c>
      <c r="AK296" s="10"/>
      <c r="AL296" s="10"/>
      <c r="AM296" s="29" t="str">
        <f>IF('Quick Entry'!T301="","",'Quick Entry'!T301)</f>
        <v/>
      </c>
    </row>
    <row r="297" spans="1:39">
      <c r="A297" s="15" t="str">
        <f t="shared" si="20"/>
        <v/>
      </c>
      <c r="B297" s="10" t="str">
        <f>IF('Quick Entry'!A302="","",'Quick Entry'!A302)</f>
        <v/>
      </c>
      <c r="C297" s="10" t="str">
        <f>IF('Quick Entry'!B302="","",'Quick Entry'!B302)</f>
        <v/>
      </c>
      <c r="D297" s="9" t="str">
        <f>IF('Quick Entry'!C302="","",'Quick Entry'!C302)</f>
        <v/>
      </c>
      <c r="E297" s="10"/>
      <c r="F297" s="10" t="str">
        <f>IF('Quick Entry'!D302="","",'Quick Entry'!D302)</f>
        <v/>
      </c>
      <c r="G297" s="10" t="str">
        <f>IF('Quick Entry'!E302="","",'Quick Entry'!E302)</f>
        <v/>
      </c>
      <c r="H297" s="10" t="str">
        <f>IF('Quick Entry'!F302="","",'Quick Entry'!F302)</f>
        <v/>
      </c>
      <c r="I297" s="10"/>
      <c r="J297" s="10"/>
      <c r="K297" s="10"/>
      <c r="L297" s="10"/>
      <c r="M297" s="10"/>
      <c r="N297" s="15" t="str">
        <f t="shared" si="21"/>
        <v/>
      </c>
      <c r="O297" s="15" t="str">
        <f t="shared" si="22"/>
        <v/>
      </c>
      <c r="P297" s="15" t="str">
        <f>IF(O297="","",IF(O297&gt;=Settings!$B$5,"Moderate/severe","None/low"))</f>
        <v/>
      </c>
      <c r="Q297" s="10" t="str">
        <f>IF('Quick Entry'!G302="","",IF(OR('Quick Entry'!G302="Acute pain episode",'Quick Entry'!G302="Yes"),"Yes","No"))</f>
        <v/>
      </c>
      <c r="R297" s="10" t="str">
        <f>IF('Quick Entry'!H302="","",'Quick Entry'!H302)</f>
        <v/>
      </c>
      <c r="S297" s="10" t="str">
        <f>IF('Quick Entry'!I302="","",'Quick Entry'!I302)</f>
        <v/>
      </c>
      <c r="T297" s="10" t="str">
        <f>IF('Quick Entry'!J302="","",'Quick Entry'!J302)</f>
        <v/>
      </c>
      <c r="U297" s="10" t="str">
        <f>IF('Quick Entry'!K302="","",'Quick Entry'!K302)</f>
        <v/>
      </c>
      <c r="V297" s="10" t="str">
        <f>IF('Quick Entry'!M302="","",'Quick Entry'!M302)</f>
        <v/>
      </c>
      <c r="W297" s="10"/>
      <c r="X297" s="9" t="str">
        <f>IF('Quick Entry'!O302="","",'Quick Entry'!O302)</f>
        <v/>
      </c>
      <c r="Y297" s="9"/>
      <c r="Z297" s="15" t="str">
        <f t="shared" ca="1" si="23"/>
        <v/>
      </c>
      <c r="AA297" s="15" t="str">
        <f>IF(V297&lt;&gt;"Yes","Not needed",IF(Q297&lt;&gt;"Yes","Review per policy",IF(Z297&gt;Settings!$B$8,"Escalate review",IF(Z297&gt;Settings!$B$7,"Review due","Not needed"))))</f>
        <v>Not needed</v>
      </c>
      <c r="AB297" s="10"/>
      <c r="AC297" s="10" t="str">
        <f>IF('Quick Entry'!P302="","",'Quick Entry'!P302)</f>
        <v/>
      </c>
      <c r="AD297" s="15" t="str">
        <f>IF(AC297="","",IF(LEFT(AC297,1)*1&gt;=Settings!$B$9,"Sedation review",""))</f>
        <v/>
      </c>
      <c r="AE297" s="10"/>
      <c r="AF297" s="10"/>
      <c r="AG297" s="9"/>
      <c r="AH297" s="10" t="str">
        <f>IF('Quick Entry'!Q302="","",'Quick Entry'!Q302)</f>
        <v/>
      </c>
      <c r="AI297" s="10" t="str">
        <f>IF('Quick Entry'!S302="","",'Quick Entry'!S302)</f>
        <v/>
      </c>
      <c r="AJ297" s="15" t="str">
        <f t="shared" si="24"/>
        <v/>
      </c>
      <c r="AK297" s="10"/>
      <c r="AL297" s="10"/>
      <c r="AM297" s="29" t="str">
        <f>IF('Quick Entry'!T302="","",'Quick Entry'!T302)</f>
        <v/>
      </c>
    </row>
    <row r="298" spans="1:39">
      <c r="A298" s="15" t="str">
        <f t="shared" si="20"/>
        <v/>
      </c>
      <c r="B298" s="10" t="str">
        <f>IF('Quick Entry'!A303="","",'Quick Entry'!A303)</f>
        <v/>
      </c>
      <c r="C298" s="10" t="str">
        <f>IF('Quick Entry'!B303="","",'Quick Entry'!B303)</f>
        <v/>
      </c>
      <c r="D298" s="9" t="str">
        <f>IF('Quick Entry'!C303="","",'Quick Entry'!C303)</f>
        <v/>
      </c>
      <c r="E298" s="10"/>
      <c r="F298" s="10" t="str">
        <f>IF('Quick Entry'!D303="","",'Quick Entry'!D303)</f>
        <v/>
      </c>
      <c r="G298" s="10" t="str">
        <f>IF('Quick Entry'!E303="","",'Quick Entry'!E303)</f>
        <v/>
      </c>
      <c r="H298" s="10" t="str">
        <f>IF('Quick Entry'!F303="","",'Quick Entry'!F303)</f>
        <v/>
      </c>
      <c r="I298" s="10"/>
      <c r="J298" s="10"/>
      <c r="K298" s="10"/>
      <c r="L298" s="10"/>
      <c r="M298" s="10"/>
      <c r="N298" s="15" t="str">
        <f t="shared" si="21"/>
        <v/>
      </c>
      <c r="O298" s="15" t="str">
        <f t="shared" si="22"/>
        <v/>
      </c>
      <c r="P298" s="15" t="str">
        <f>IF(O298="","",IF(O298&gt;=Settings!$B$5,"Moderate/severe","None/low"))</f>
        <v/>
      </c>
      <c r="Q298" s="10" t="str">
        <f>IF('Quick Entry'!G303="","",IF(OR('Quick Entry'!G303="Acute pain episode",'Quick Entry'!G303="Yes"),"Yes","No"))</f>
        <v/>
      </c>
      <c r="R298" s="10" t="str">
        <f>IF('Quick Entry'!H303="","",'Quick Entry'!H303)</f>
        <v/>
      </c>
      <c r="S298" s="10" t="str">
        <f>IF('Quick Entry'!I303="","",'Quick Entry'!I303)</f>
        <v/>
      </c>
      <c r="T298" s="10" t="str">
        <f>IF('Quick Entry'!J303="","",'Quick Entry'!J303)</f>
        <v/>
      </c>
      <c r="U298" s="10" t="str">
        <f>IF('Quick Entry'!K303="","",'Quick Entry'!K303)</f>
        <v/>
      </c>
      <c r="V298" s="10" t="str">
        <f>IF('Quick Entry'!M303="","",'Quick Entry'!M303)</f>
        <v/>
      </c>
      <c r="W298" s="10"/>
      <c r="X298" s="9" t="str">
        <f>IF('Quick Entry'!O303="","",'Quick Entry'!O303)</f>
        <v/>
      </c>
      <c r="Y298" s="9"/>
      <c r="Z298" s="15" t="str">
        <f t="shared" ca="1" si="23"/>
        <v/>
      </c>
      <c r="AA298" s="15" t="str">
        <f>IF(V298&lt;&gt;"Yes","Not needed",IF(Q298&lt;&gt;"Yes","Review per policy",IF(Z298&gt;Settings!$B$8,"Escalate review",IF(Z298&gt;Settings!$B$7,"Review due","Not needed"))))</f>
        <v>Not needed</v>
      </c>
      <c r="AB298" s="10"/>
      <c r="AC298" s="10" t="str">
        <f>IF('Quick Entry'!P303="","",'Quick Entry'!P303)</f>
        <v/>
      </c>
      <c r="AD298" s="15" t="str">
        <f>IF(AC298="","",IF(LEFT(AC298,1)*1&gt;=Settings!$B$9,"Sedation review",""))</f>
        <v/>
      </c>
      <c r="AE298" s="10"/>
      <c r="AF298" s="10"/>
      <c r="AG298" s="9"/>
      <c r="AH298" s="10" t="str">
        <f>IF('Quick Entry'!Q303="","",'Quick Entry'!Q303)</f>
        <v/>
      </c>
      <c r="AI298" s="10" t="str">
        <f>IF('Quick Entry'!S303="","",'Quick Entry'!S303)</f>
        <v/>
      </c>
      <c r="AJ298" s="15" t="str">
        <f t="shared" si="24"/>
        <v/>
      </c>
      <c r="AK298" s="10"/>
      <c r="AL298" s="10"/>
      <c r="AM298" s="29" t="str">
        <f>IF('Quick Entry'!T303="","",'Quick Entry'!T303)</f>
        <v/>
      </c>
    </row>
    <row r="299" spans="1:39">
      <c r="A299" s="15" t="str">
        <f t="shared" si="20"/>
        <v/>
      </c>
      <c r="B299" s="10" t="str">
        <f>IF('Quick Entry'!A304="","",'Quick Entry'!A304)</f>
        <v/>
      </c>
      <c r="C299" s="10" t="str">
        <f>IF('Quick Entry'!B304="","",'Quick Entry'!B304)</f>
        <v/>
      </c>
      <c r="D299" s="9" t="str">
        <f>IF('Quick Entry'!C304="","",'Quick Entry'!C304)</f>
        <v/>
      </c>
      <c r="E299" s="10"/>
      <c r="F299" s="10" t="str">
        <f>IF('Quick Entry'!D304="","",'Quick Entry'!D304)</f>
        <v/>
      </c>
      <c r="G299" s="10" t="str">
        <f>IF('Quick Entry'!E304="","",'Quick Entry'!E304)</f>
        <v/>
      </c>
      <c r="H299" s="10" t="str">
        <f>IF('Quick Entry'!F304="","",'Quick Entry'!F304)</f>
        <v/>
      </c>
      <c r="I299" s="10"/>
      <c r="J299" s="10"/>
      <c r="K299" s="10"/>
      <c r="L299" s="10"/>
      <c r="M299" s="10"/>
      <c r="N299" s="15" t="str">
        <f t="shared" si="21"/>
        <v/>
      </c>
      <c r="O299" s="15" t="str">
        <f t="shared" si="22"/>
        <v/>
      </c>
      <c r="P299" s="15" t="str">
        <f>IF(O299="","",IF(O299&gt;=Settings!$B$5,"Moderate/severe","None/low"))</f>
        <v/>
      </c>
      <c r="Q299" s="10" t="str">
        <f>IF('Quick Entry'!G304="","",IF(OR('Quick Entry'!G304="Acute pain episode",'Quick Entry'!G304="Yes"),"Yes","No"))</f>
        <v/>
      </c>
      <c r="R299" s="10" t="str">
        <f>IF('Quick Entry'!H304="","",'Quick Entry'!H304)</f>
        <v/>
      </c>
      <c r="S299" s="10" t="str">
        <f>IF('Quick Entry'!I304="","",'Quick Entry'!I304)</f>
        <v/>
      </c>
      <c r="T299" s="10" t="str">
        <f>IF('Quick Entry'!J304="","",'Quick Entry'!J304)</f>
        <v/>
      </c>
      <c r="U299" s="10" t="str">
        <f>IF('Quick Entry'!K304="","",'Quick Entry'!K304)</f>
        <v/>
      </c>
      <c r="V299" s="10" t="str">
        <f>IF('Quick Entry'!M304="","",'Quick Entry'!M304)</f>
        <v/>
      </c>
      <c r="W299" s="10"/>
      <c r="X299" s="9" t="str">
        <f>IF('Quick Entry'!O304="","",'Quick Entry'!O304)</f>
        <v/>
      </c>
      <c r="Y299" s="9"/>
      <c r="Z299" s="15" t="str">
        <f t="shared" ca="1" si="23"/>
        <v/>
      </c>
      <c r="AA299" s="15" t="str">
        <f>IF(V299&lt;&gt;"Yes","Not needed",IF(Q299&lt;&gt;"Yes","Review per policy",IF(Z299&gt;Settings!$B$8,"Escalate review",IF(Z299&gt;Settings!$B$7,"Review due","Not needed"))))</f>
        <v>Not needed</v>
      </c>
      <c r="AB299" s="10"/>
      <c r="AC299" s="10" t="str">
        <f>IF('Quick Entry'!P304="","",'Quick Entry'!P304)</f>
        <v/>
      </c>
      <c r="AD299" s="15" t="str">
        <f>IF(AC299="","",IF(LEFT(AC299,1)*1&gt;=Settings!$B$9,"Sedation review",""))</f>
        <v/>
      </c>
      <c r="AE299" s="10"/>
      <c r="AF299" s="10"/>
      <c r="AG299" s="9"/>
      <c r="AH299" s="10" t="str">
        <f>IF('Quick Entry'!Q304="","",'Quick Entry'!Q304)</f>
        <v/>
      </c>
      <c r="AI299" s="10" t="str">
        <f>IF('Quick Entry'!S304="","",'Quick Entry'!S304)</f>
        <v/>
      </c>
      <c r="AJ299" s="15" t="str">
        <f t="shared" si="24"/>
        <v/>
      </c>
      <c r="AK299" s="10"/>
      <c r="AL299" s="10"/>
      <c r="AM299" s="29" t="str">
        <f>IF('Quick Entry'!T304="","",'Quick Entry'!T304)</f>
        <v/>
      </c>
    </row>
    <row r="300" spans="1:39">
      <c r="A300" s="15" t="str">
        <f t="shared" si="20"/>
        <v/>
      </c>
      <c r="B300" s="10" t="str">
        <f>IF('Quick Entry'!A305="","",'Quick Entry'!A305)</f>
        <v/>
      </c>
      <c r="C300" s="10" t="str">
        <f>IF('Quick Entry'!B305="","",'Quick Entry'!B305)</f>
        <v/>
      </c>
      <c r="D300" s="9" t="str">
        <f>IF('Quick Entry'!C305="","",'Quick Entry'!C305)</f>
        <v/>
      </c>
      <c r="E300" s="10"/>
      <c r="F300" s="10" t="str">
        <f>IF('Quick Entry'!D305="","",'Quick Entry'!D305)</f>
        <v/>
      </c>
      <c r="G300" s="10" t="str">
        <f>IF('Quick Entry'!E305="","",'Quick Entry'!E305)</f>
        <v/>
      </c>
      <c r="H300" s="10" t="str">
        <f>IF('Quick Entry'!F305="","",'Quick Entry'!F305)</f>
        <v/>
      </c>
      <c r="I300" s="10"/>
      <c r="J300" s="10"/>
      <c r="K300" s="10"/>
      <c r="L300" s="10"/>
      <c r="M300" s="10"/>
      <c r="N300" s="15" t="str">
        <f t="shared" si="21"/>
        <v/>
      </c>
      <c r="O300" s="15" t="str">
        <f t="shared" si="22"/>
        <v/>
      </c>
      <c r="P300" s="15" t="str">
        <f>IF(O300="","",IF(O300&gt;=Settings!$B$5,"Moderate/severe","None/low"))</f>
        <v/>
      </c>
      <c r="Q300" s="10" t="str">
        <f>IF('Quick Entry'!G305="","",IF(OR('Quick Entry'!G305="Acute pain episode",'Quick Entry'!G305="Yes"),"Yes","No"))</f>
        <v/>
      </c>
      <c r="R300" s="10" t="str">
        <f>IF('Quick Entry'!H305="","",'Quick Entry'!H305)</f>
        <v/>
      </c>
      <c r="S300" s="10" t="str">
        <f>IF('Quick Entry'!I305="","",'Quick Entry'!I305)</f>
        <v/>
      </c>
      <c r="T300" s="10" t="str">
        <f>IF('Quick Entry'!J305="","",'Quick Entry'!J305)</f>
        <v/>
      </c>
      <c r="U300" s="10" t="str">
        <f>IF('Quick Entry'!K305="","",'Quick Entry'!K305)</f>
        <v/>
      </c>
      <c r="V300" s="10" t="str">
        <f>IF('Quick Entry'!M305="","",'Quick Entry'!M305)</f>
        <v/>
      </c>
      <c r="W300" s="10"/>
      <c r="X300" s="9" t="str">
        <f>IF('Quick Entry'!O305="","",'Quick Entry'!O305)</f>
        <v/>
      </c>
      <c r="Y300" s="9"/>
      <c r="Z300" s="15" t="str">
        <f t="shared" ca="1" si="23"/>
        <v/>
      </c>
      <c r="AA300" s="15" t="str">
        <f>IF(V300&lt;&gt;"Yes","Not needed",IF(Q300&lt;&gt;"Yes","Review per policy",IF(Z300&gt;Settings!$B$8,"Escalate review",IF(Z300&gt;Settings!$B$7,"Review due","Not needed"))))</f>
        <v>Not needed</v>
      </c>
      <c r="AB300" s="10"/>
      <c r="AC300" s="10" t="str">
        <f>IF('Quick Entry'!P305="","",'Quick Entry'!P305)</f>
        <v/>
      </c>
      <c r="AD300" s="15" t="str">
        <f>IF(AC300="","",IF(LEFT(AC300,1)*1&gt;=Settings!$B$9,"Sedation review",""))</f>
        <v/>
      </c>
      <c r="AE300" s="10"/>
      <c r="AF300" s="10"/>
      <c r="AG300" s="9"/>
      <c r="AH300" s="10" t="str">
        <f>IF('Quick Entry'!Q305="","",'Quick Entry'!Q305)</f>
        <v/>
      </c>
      <c r="AI300" s="10" t="str">
        <f>IF('Quick Entry'!S305="","",'Quick Entry'!S305)</f>
        <v/>
      </c>
      <c r="AJ300" s="15" t="str">
        <f t="shared" si="24"/>
        <v/>
      </c>
      <c r="AK300" s="10"/>
      <c r="AL300" s="10"/>
      <c r="AM300" s="29" t="str">
        <f>IF('Quick Entry'!T305="","",'Quick Entry'!T305)</f>
        <v/>
      </c>
    </row>
    <row r="301" spans="1:39">
      <c r="A301" s="15" t="str">
        <f t="shared" si="20"/>
        <v/>
      </c>
      <c r="B301" s="10" t="str">
        <f>IF('Quick Entry'!A306="","",'Quick Entry'!A306)</f>
        <v/>
      </c>
      <c r="C301" s="10" t="str">
        <f>IF('Quick Entry'!B306="","",'Quick Entry'!B306)</f>
        <v/>
      </c>
      <c r="D301" s="9" t="str">
        <f>IF('Quick Entry'!C306="","",'Quick Entry'!C306)</f>
        <v/>
      </c>
      <c r="E301" s="10"/>
      <c r="F301" s="10" t="str">
        <f>IF('Quick Entry'!D306="","",'Quick Entry'!D306)</f>
        <v/>
      </c>
      <c r="G301" s="10" t="str">
        <f>IF('Quick Entry'!E306="","",'Quick Entry'!E306)</f>
        <v/>
      </c>
      <c r="H301" s="10" t="str">
        <f>IF('Quick Entry'!F306="","",'Quick Entry'!F306)</f>
        <v/>
      </c>
      <c r="I301" s="10"/>
      <c r="J301" s="10"/>
      <c r="K301" s="10"/>
      <c r="L301" s="10"/>
      <c r="M301" s="10"/>
      <c r="N301" s="15" t="str">
        <f t="shared" si="21"/>
        <v/>
      </c>
      <c r="O301" s="15" t="str">
        <f t="shared" si="22"/>
        <v/>
      </c>
      <c r="P301" s="15" t="str">
        <f>IF(O301="","",IF(O301&gt;=Settings!$B$5,"Moderate/severe","None/low"))</f>
        <v/>
      </c>
      <c r="Q301" s="10" t="str">
        <f>IF('Quick Entry'!G306="","",IF(OR('Quick Entry'!G306="Acute pain episode",'Quick Entry'!G306="Yes"),"Yes","No"))</f>
        <v/>
      </c>
      <c r="R301" s="10" t="str">
        <f>IF('Quick Entry'!H306="","",'Quick Entry'!H306)</f>
        <v/>
      </c>
      <c r="S301" s="10" t="str">
        <f>IF('Quick Entry'!I306="","",'Quick Entry'!I306)</f>
        <v/>
      </c>
      <c r="T301" s="10" t="str">
        <f>IF('Quick Entry'!J306="","",'Quick Entry'!J306)</f>
        <v/>
      </c>
      <c r="U301" s="10" t="str">
        <f>IF('Quick Entry'!K306="","",'Quick Entry'!K306)</f>
        <v/>
      </c>
      <c r="V301" s="10" t="str">
        <f>IF('Quick Entry'!M306="","",'Quick Entry'!M306)</f>
        <v/>
      </c>
      <c r="W301" s="10"/>
      <c r="X301" s="9" t="str">
        <f>IF('Quick Entry'!O306="","",'Quick Entry'!O306)</f>
        <v/>
      </c>
      <c r="Y301" s="9"/>
      <c r="Z301" s="15" t="str">
        <f t="shared" ca="1" si="23"/>
        <v/>
      </c>
      <c r="AA301" s="15" t="str">
        <f>IF(V301&lt;&gt;"Yes","Not needed",IF(Q301&lt;&gt;"Yes","Review per policy",IF(Z301&gt;Settings!$B$8,"Escalate review",IF(Z301&gt;Settings!$B$7,"Review due","Not needed"))))</f>
        <v>Not needed</v>
      </c>
      <c r="AB301" s="10"/>
      <c r="AC301" s="10" t="str">
        <f>IF('Quick Entry'!P306="","",'Quick Entry'!P306)</f>
        <v/>
      </c>
      <c r="AD301" s="15" t="str">
        <f>IF(AC301="","",IF(LEFT(AC301,1)*1&gt;=Settings!$B$9,"Sedation review",""))</f>
        <v/>
      </c>
      <c r="AE301" s="10"/>
      <c r="AF301" s="10"/>
      <c r="AG301" s="9"/>
      <c r="AH301" s="10" t="str">
        <f>IF('Quick Entry'!Q306="","",'Quick Entry'!Q306)</f>
        <v/>
      </c>
      <c r="AI301" s="10" t="str">
        <f>IF('Quick Entry'!S306="","",'Quick Entry'!S306)</f>
        <v/>
      </c>
      <c r="AJ301" s="15" t="str">
        <f t="shared" si="24"/>
        <v/>
      </c>
      <c r="AK301" s="10"/>
      <c r="AL301" s="10"/>
      <c r="AM301" s="29" t="str">
        <f>IF('Quick Entry'!T306="","",'Quick Entry'!T306)</f>
        <v/>
      </c>
    </row>
  </sheetData>
  <conditionalFormatting sqref="P2:P301">
    <cfRule type="expression" dxfId="21" priority="4">
      <formula>P2="Moderate/severe"</formula>
    </cfRule>
  </conditionalFormatting>
  <conditionalFormatting sqref="AA2:AA301">
    <cfRule type="expression" dxfId="20" priority="1">
      <formula>ISNUMBER(SEARCH("Escalate",AA2))</formula>
    </cfRule>
    <cfRule type="expression" dxfId="19" priority="2">
      <formula>ISNUMBER(SEARCH("Review due",AA2))</formula>
    </cfRule>
  </conditionalFormatting>
  <conditionalFormatting sqref="AD2:AD301">
    <cfRule type="expression" dxfId="18" priority="3">
      <formula>AD2="Sedation review"</formula>
    </cfRule>
  </conditionalFormatting>
  <dataValidations count="2">
    <dataValidation type="list" allowBlank="1" sqref="I2:M301" xr:uid="{00000000-0002-0000-0300-000003000000}">
      <formula1>"0,1,2"</formula1>
    </dataValidation>
    <dataValidation type="decimal" allowBlank="1" sqref="H2:H301 AI2:AI301" xr:uid="{00000000-0002-0000-0300-000014000000}">
      <formula1>0</formula1>
      <formula2>10</formula2>
    </dataValidation>
  </dataValidations>
  <pageMargins left="0.75" right="0.75" top="1" bottom="1" header="0.5" footer="0.5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xr:uid="{00000000-0002-0000-0300-000000000000}">
          <x14:formula1>
            <xm:f>Lookups!$C$4:$C$8</xm:f>
          </x14:formula1>
          <xm:sqref>C2:C301</xm:sqref>
        </x14:dataValidation>
        <x14:dataValidation type="list" allowBlank="1" xr:uid="{00000000-0002-0000-0300-000001000000}">
          <x14:formula1>
            <xm:f>Lookups!$A$4:$A$5</xm:f>
          </x14:formula1>
          <xm:sqref>F2:F301 AK2:AL301 AH2:AH301 AE2:AF301 AB2:AB301 V2:V301 T2:T301 Q2:Q301</xm:sqref>
        </x14:dataValidation>
        <x14:dataValidation type="list" allowBlank="1" xr:uid="{00000000-0002-0000-0300-000002000000}">
          <x14:formula1>
            <xm:f>Lookups!$E$4:$E$8</xm:f>
          </x14:formula1>
          <xm:sqref>G2:G301</xm:sqref>
        </x14:dataValidation>
        <x14:dataValidation type="list" allowBlank="1" xr:uid="{00000000-0002-0000-0300-000009000000}">
          <x14:formula1>
            <xm:f>Lookups!$I$4:$I$14</xm:f>
          </x14:formula1>
          <xm:sqref>S2:S301</xm:sqref>
        </x14:dataValidation>
        <x14:dataValidation type="list" allowBlank="1" xr:uid="{00000000-0002-0000-0300-00000B000000}">
          <x14:formula1>
            <xm:f>Lookups!$G$4:$G$11</xm:f>
          </x14:formula1>
          <xm:sqref>U2:U301</xm:sqref>
        </x14:dataValidation>
        <x14:dataValidation type="list" allowBlank="1" xr:uid="{00000000-0002-0000-0300-00000E000000}">
          <x14:formula1>
            <xm:f>Lookups!$K$4:$K$7</xm:f>
          </x14:formula1>
          <xm:sqref>AC2:AC301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30"/>
  <sheetViews>
    <sheetView showGridLines="0" workbookViewId="0">
      <pane ySplit="2" topLeftCell="A3" activePane="bottomLeft" state="frozen"/>
      <selection pane="bottomLeft"/>
    </sheetView>
  </sheetViews>
  <sheetFormatPr defaultRowHeight="14.45"/>
  <cols>
    <col min="1" max="12" width="18" customWidth="1"/>
  </cols>
  <sheetData>
    <row r="1" spans="1:12" ht="21">
      <c r="A1" s="6" t="s">
        <v>183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8.9">
      <c r="A2" s="16" t="s">
        <v>184</v>
      </c>
      <c r="B2" s="16" t="s">
        <v>185</v>
      </c>
      <c r="C2" s="16" t="s">
        <v>186</v>
      </c>
      <c r="D2" s="16" t="s">
        <v>187</v>
      </c>
      <c r="E2" s="16" t="s">
        <v>188</v>
      </c>
      <c r="F2" s="16" t="s">
        <v>189</v>
      </c>
      <c r="G2" s="16" t="s">
        <v>190</v>
      </c>
      <c r="H2" s="16" t="s">
        <v>191</v>
      </c>
      <c r="I2" s="16" t="s">
        <v>192</v>
      </c>
      <c r="J2" s="16" t="s">
        <v>193</v>
      </c>
      <c r="K2" s="16" t="s">
        <v>194</v>
      </c>
      <c r="L2" s="16" t="s">
        <v>195</v>
      </c>
    </row>
    <row r="3" spans="1:12">
      <c r="A3" s="2">
        <v>1</v>
      </c>
      <c r="B3" s="17">
        <f>Settings!$B$10+7*(A3-1)</f>
        <v>46223</v>
      </c>
      <c r="C3" s="17">
        <f t="shared" ref="C3:C30" si="0">B3+6</f>
        <v>46229</v>
      </c>
      <c r="D3" s="2">
        <f>COUNTIFS(TblPainData[Assessment Date],"&gt;="&amp;B3,TblPainData[Assessment Date],"&lt;="&amp;C3)</f>
        <v>0</v>
      </c>
      <c r="E3" s="2" t="str">
        <f>IF(D3 = 0, "", COUNTA(_xlfn.UNIQUE(_xlfn._xlws.FILTER(TblPainData[Resident ID], (TblPainData[[#This Row],[Assessment Date]] &gt;= B3) * (TblPainData[[#This Row],[Assessment Date]] &lt;= C3) * (TblPainData[[#This Row],[Resident ID]] &lt;&gt; "")))))</f>
        <v/>
      </c>
      <c r="F3" s="18" t="str">
        <f>IFERROR(AVERAGEIFS(TblPainData[Final 0-10 pain score used],TblPainData[Assessment Date],"&gt;="&amp;B3,TblPainData[Assessment Date],"&lt;="&amp;C3),"")</f>
        <v/>
      </c>
      <c r="G3" s="19" t="str">
        <f>IFERROR(COUNTIFS(TblPainData[Assessment Date],"&gt;="&amp;B3,TblPainData[Assessment Date],"&lt;="&amp;C3,TblPainData[Pain category],"Moderate/severe")/D3,"")</f>
        <v/>
      </c>
      <c r="H3" s="19" t="str">
        <f>IFERROR(COUNTIFS(TblPainData[Assessment Date],"&gt;="&amp;B3,TblPainData[Assessment Date],"&lt;="&amp;C3,TblPainData[Follow-up completed?],"Yes")/D3,"")</f>
        <v/>
      </c>
      <c r="I3" s="2">
        <f>COUNTIFS(TblPainData[Assessment Date],"&gt;="&amp;B3,TblPainData[Assessment Date],"&lt;="&amp;C3,TblPainData[Opioid active?],"Yes",TblPainData[Acute pain episode? (derived from assessment reason)],"Yes")</f>
        <v>0</v>
      </c>
      <c r="J3" s="2">
        <f>COUNTIFS(TblPainData[Assessment Date],"&gt;="&amp;B3,TblPainData[Assessment Date],"&lt;="&amp;C3,TblPainData[Opioid review flag],"Review due")+COUNTIFS(TblPainData[Assessment Date],"&gt;="&amp;B3,TblPainData[Assessment Date],"&lt;="&amp;C3,TblPainData[Opioid review flag],"Escalate review")</f>
        <v>0</v>
      </c>
      <c r="K3" s="2">
        <f>COUNTIFS(TblPainData[Assessment Date],"&gt;="&amp;B3,TblPainData[Assessment Date],"&lt;="&amp;C3,TblPainData[Sedation flag],"Sedation review")</f>
        <v>0</v>
      </c>
      <c r="L3" s="18" t="str">
        <f>IFERROR(AVERAGEIFS(TblPainData[Pain score change from baseline],TblPainData[Assessment Date],"&gt;="&amp;B3,TblPainData[Assessment Date],"&lt;="&amp;C3),"")</f>
        <v/>
      </c>
    </row>
    <row r="4" spans="1:12">
      <c r="A4" s="2">
        <v>2</v>
      </c>
      <c r="B4" s="17">
        <f>Settings!$B$10+7*(A4-1)</f>
        <v>46230</v>
      </c>
      <c r="C4" s="17">
        <f t="shared" si="0"/>
        <v>46236</v>
      </c>
      <c r="D4" s="2">
        <f>COUNTIFS(TblPainData[Assessment Date],"&gt;="&amp;B4,TblPainData[Assessment Date],"&lt;="&amp;C4)</f>
        <v>0</v>
      </c>
      <c r="E4" s="2" t="str">
        <f>IF(D4 = 0, "", COUNTA(_xlfn.UNIQUE(_xlfn._xlws.FILTER(TblPainData[Resident ID], (TblPainData[[#This Row],[Assessment Date]] &gt;= B4) * (TblPainData[[#This Row],[Assessment Date]] &lt;= C4) * (TblPainData[[#This Row],[Resident ID]] &lt;&gt; "")))))</f>
        <v/>
      </c>
      <c r="F4" s="18" t="str">
        <f>IFERROR(AVERAGEIFS(TblPainData[Final 0-10 pain score used],TblPainData[Assessment Date],"&gt;="&amp;B4,TblPainData[Assessment Date],"&lt;="&amp;C4),"")</f>
        <v/>
      </c>
      <c r="G4" s="19" t="str">
        <f>IFERROR(COUNTIFS(TblPainData[Assessment Date],"&gt;="&amp;B4,TblPainData[Assessment Date],"&lt;="&amp;C4,TblPainData[Pain category],"Moderate/severe")/D4,"")</f>
        <v/>
      </c>
      <c r="H4" s="19" t="str">
        <f>IFERROR(COUNTIFS(TblPainData[Assessment Date],"&gt;="&amp;B4,TblPainData[Assessment Date],"&lt;="&amp;C4,TblPainData[Follow-up completed?],"Yes")/D4,"")</f>
        <v/>
      </c>
      <c r="I4" s="2">
        <f>COUNTIFS(TblPainData[Assessment Date],"&gt;="&amp;B4,TblPainData[Assessment Date],"&lt;="&amp;C4,TblPainData[Opioid active?],"Yes",TblPainData[Acute pain episode? (derived from assessment reason)],"Yes")</f>
        <v>0</v>
      </c>
      <c r="J4" s="2">
        <f>COUNTIFS(TblPainData[Assessment Date],"&gt;="&amp;B4,TblPainData[Assessment Date],"&lt;="&amp;C4,TblPainData[Opioid review flag],"Review due")+COUNTIFS(TblPainData[Assessment Date],"&gt;="&amp;B4,TblPainData[Assessment Date],"&lt;="&amp;C4,TblPainData[Opioid review flag],"Escalate review")</f>
        <v>0</v>
      </c>
      <c r="K4" s="2">
        <f>COUNTIFS(TblPainData[Assessment Date],"&gt;="&amp;B4,TblPainData[Assessment Date],"&lt;="&amp;C4,TblPainData[Sedation flag],"Sedation review")</f>
        <v>0</v>
      </c>
      <c r="L4" s="18" t="str">
        <f>IFERROR(AVERAGEIFS(TblPainData[Pain score change from baseline],TblPainData[Assessment Date],"&gt;="&amp;B4,TblPainData[Assessment Date],"&lt;="&amp;C4),"")</f>
        <v/>
      </c>
    </row>
    <row r="5" spans="1:12">
      <c r="A5" s="2">
        <v>3</v>
      </c>
      <c r="B5" s="17">
        <f>Settings!$B$10+7*(A5-1)</f>
        <v>46237</v>
      </c>
      <c r="C5" s="17">
        <f t="shared" si="0"/>
        <v>46243</v>
      </c>
      <c r="D5" s="2">
        <f>COUNTIFS(TblPainData[Assessment Date],"&gt;="&amp;B5,TblPainData[Assessment Date],"&lt;="&amp;C5)</f>
        <v>0</v>
      </c>
      <c r="E5" s="2" t="str">
        <f>IF(D5 = 0, "", COUNTA(_xlfn.UNIQUE(_xlfn._xlws.FILTER(TblPainData[Resident ID], (TblPainData[[#This Row],[Assessment Date]] &gt;= B5) * (TblPainData[[#This Row],[Assessment Date]] &lt;= C5) * (TblPainData[[#This Row],[Resident ID]] &lt;&gt; "")))))</f>
        <v/>
      </c>
      <c r="F5" s="18" t="str">
        <f>IFERROR(AVERAGEIFS(TblPainData[Final 0-10 pain score used],TblPainData[Assessment Date],"&gt;="&amp;B5,TblPainData[Assessment Date],"&lt;="&amp;C5),"")</f>
        <v/>
      </c>
      <c r="G5" s="19" t="str">
        <f>IFERROR(COUNTIFS(TblPainData[Assessment Date],"&gt;="&amp;B5,TblPainData[Assessment Date],"&lt;="&amp;C5,TblPainData[Pain category],"Moderate/severe")/D5,"")</f>
        <v/>
      </c>
      <c r="H5" s="19" t="str">
        <f>IFERROR(COUNTIFS(TblPainData[Assessment Date],"&gt;="&amp;B5,TblPainData[Assessment Date],"&lt;="&amp;C5,TblPainData[Follow-up completed?],"Yes")/D5,"")</f>
        <v/>
      </c>
      <c r="I5" s="2">
        <f>COUNTIFS(TblPainData[Assessment Date],"&gt;="&amp;B5,TblPainData[Assessment Date],"&lt;="&amp;C5,TblPainData[Opioid active?],"Yes",TblPainData[Acute pain episode? (derived from assessment reason)],"Yes")</f>
        <v>0</v>
      </c>
      <c r="J5" s="2">
        <f>COUNTIFS(TblPainData[Assessment Date],"&gt;="&amp;B5,TblPainData[Assessment Date],"&lt;="&amp;C5,TblPainData[Opioid review flag],"Review due")+COUNTIFS(TblPainData[Assessment Date],"&gt;="&amp;B5,TblPainData[Assessment Date],"&lt;="&amp;C5,TblPainData[Opioid review flag],"Escalate review")</f>
        <v>0</v>
      </c>
      <c r="K5" s="2">
        <f>COUNTIFS(TblPainData[Assessment Date],"&gt;="&amp;B5,TblPainData[Assessment Date],"&lt;="&amp;C5,TblPainData[Sedation flag],"Sedation review")</f>
        <v>0</v>
      </c>
      <c r="L5" s="18" t="str">
        <f>IFERROR(AVERAGEIFS(TblPainData[Pain score change from baseline],TblPainData[Assessment Date],"&gt;="&amp;B5,TblPainData[Assessment Date],"&lt;="&amp;C5),"")</f>
        <v/>
      </c>
    </row>
    <row r="6" spans="1:12">
      <c r="A6" s="2">
        <v>4</v>
      </c>
      <c r="B6" s="17">
        <f>Settings!$B$10+7*(A6-1)</f>
        <v>46244</v>
      </c>
      <c r="C6" s="17">
        <f t="shared" si="0"/>
        <v>46250</v>
      </c>
      <c r="D6" s="2">
        <f>COUNTIFS(TblPainData[Assessment Date],"&gt;="&amp;B6,TblPainData[Assessment Date],"&lt;="&amp;C6)</f>
        <v>0</v>
      </c>
      <c r="E6" s="2" t="str">
        <f>IF(D6 = 0, "", COUNTA(_xlfn.UNIQUE(_xlfn._xlws.FILTER(TblPainData[Resident ID], (TblPainData[[#This Row],[Assessment Date]] &gt;= B6) * (TblPainData[[#This Row],[Assessment Date]] &lt;= C6) * (TblPainData[[#This Row],[Resident ID]] &lt;&gt; "")))))</f>
        <v/>
      </c>
      <c r="F6" s="18" t="str">
        <f>IFERROR(AVERAGEIFS(TblPainData[Final 0-10 pain score used],TblPainData[Assessment Date],"&gt;="&amp;B6,TblPainData[Assessment Date],"&lt;="&amp;C6),"")</f>
        <v/>
      </c>
      <c r="G6" s="19" t="str">
        <f>IFERROR(COUNTIFS(TblPainData[Assessment Date],"&gt;="&amp;B6,TblPainData[Assessment Date],"&lt;="&amp;C6,TblPainData[Pain category],"Moderate/severe")/D6,"")</f>
        <v/>
      </c>
      <c r="H6" s="19" t="str">
        <f>IFERROR(COUNTIFS(TblPainData[Assessment Date],"&gt;="&amp;B6,TblPainData[Assessment Date],"&lt;="&amp;C6,TblPainData[Follow-up completed?],"Yes")/D6,"")</f>
        <v/>
      </c>
      <c r="I6" s="2">
        <f>COUNTIFS(TblPainData[Assessment Date],"&gt;="&amp;B6,TblPainData[Assessment Date],"&lt;="&amp;C6,TblPainData[Opioid active?],"Yes",TblPainData[Acute pain episode? (derived from assessment reason)],"Yes")</f>
        <v>0</v>
      </c>
      <c r="J6" s="2">
        <f>COUNTIFS(TblPainData[Assessment Date],"&gt;="&amp;B6,TblPainData[Assessment Date],"&lt;="&amp;C6,TblPainData[Opioid review flag],"Review due")+COUNTIFS(TblPainData[Assessment Date],"&gt;="&amp;B6,TblPainData[Assessment Date],"&lt;="&amp;C6,TblPainData[Opioid review flag],"Escalate review")</f>
        <v>0</v>
      </c>
      <c r="K6" s="2">
        <f>COUNTIFS(TblPainData[Assessment Date],"&gt;="&amp;B6,TblPainData[Assessment Date],"&lt;="&amp;C6,TblPainData[Sedation flag],"Sedation review")</f>
        <v>0</v>
      </c>
      <c r="L6" s="18" t="str">
        <f>IFERROR(AVERAGEIFS(TblPainData[Pain score change from baseline],TblPainData[Assessment Date],"&gt;="&amp;B6,TblPainData[Assessment Date],"&lt;="&amp;C6),"")</f>
        <v/>
      </c>
    </row>
    <row r="7" spans="1:12">
      <c r="A7" s="2">
        <v>5</v>
      </c>
      <c r="B7" s="17">
        <f>Settings!$B$10+7*(A7-1)</f>
        <v>46251</v>
      </c>
      <c r="C7" s="17">
        <f t="shared" si="0"/>
        <v>46257</v>
      </c>
      <c r="D7" s="2">
        <f>COUNTIFS(TblPainData[Assessment Date],"&gt;="&amp;B7,TblPainData[Assessment Date],"&lt;="&amp;C7)</f>
        <v>0</v>
      </c>
      <c r="E7" s="2" t="str">
        <f>IF(D7 = 0, "", COUNTA(_xlfn.UNIQUE(_xlfn._xlws.FILTER(TblPainData[Resident ID], (TblPainData[[#This Row],[Assessment Date]] &gt;= B7) * (TblPainData[[#This Row],[Assessment Date]] &lt;= C7) * (TblPainData[[#This Row],[Resident ID]] &lt;&gt; "")))))</f>
        <v/>
      </c>
      <c r="F7" s="18" t="str">
        <f>IFERROR(AVERAGEIFS(TblPainData[Final 0-10 pain score used],TblPainData[Assessment Date],"&gt;="&amp;B7,TblPainData[Assessment Date],"&lt;="&amp;C7),"")</f>
        <v/>
      </c>
      <c r="G7" s="19" t="str">
        <f>IFERROR(COUNTIFS(TblPainData[Assessment Date],"&gt;="&amp;B7,TblPainData[Assessment Date],"&lt;="&amp;C7,TblPainData[Pain category],"Moderate/severe")/D7,"")</f>
        <v/>
      </c>
      <c r="H7" s="19" t="str">
        <f>IFERROR(COUNTIFS(TblPainData[Assessment Date],"&gt;="&amp;B7,TblPainData[Assessment Date],"&lt;="&amp;C7,TblPainData[Follow-up completed?],"Yes")/D7,"")</f>
        <v/>
      </c>
      <c r="I7" s="2">
        <f>COUNTIFS(TblPainData[Assessment Date],"&gt;="&amp;B7,TblPainData[Assessment Date],"&lt;="&amp;C7,TblPainData[Opioid active?],"Yes",TblPainData[Acute pain episode? (derived from assessment reason)],"Yes")</f>
        <v>0</v>
      </c>
      <c r="J7" s="2">
        <f>COUNTIFS(TblPainData[Assessment Date],"&gt;="&amp;B7,TblPainData[Assessment Date],"&lt;="&amp;C7,TblPainData[Opioid review flag],"Review due")+COUNTIFS(TblPainData[Assessment Date],"&gt;="&amp;B7,TblPainData[Assessment Date],"&lt;="&amp;C7,TblPainData[Opioid review flag],"Escalate review")</f>
        <v>0</v>
      </c>
      <c r="K7" s="2">
        <f>COUNTIFS(TblPainData[Assessment Date],"&gt;="&amp;B7,TblPainData[Assessment Date],"&lt;="&amp;C7,TblPainData[Sedation flag],"Sedation review")</f>
        <v>0</v>
      </c>
      <c r="L7" s="18" t="str">
        <f>IFERROR(AVERAGEIFS(TblPainData[Pain score change from baseline],TblPainData[Assessment Date],"&gt;="&amp;B7,TblPainData[Assessment Date],"&lt;="&amp;C7),"")</f>
        <v/>
      </c>
    </row>
    <row r="8" spans="1:12">
      <c r="A8" s="2">
        <v>6</v>
      </c>
      <c r="B8" s="17">
        <f>Settings!$B$10+7*(A8-1)</f>
        <v>46258</v>
      </c>
      <c r="C8" s="17">
        <f t="shared" si="0"/>
        <v>46264</v>
      </c>
      <c r="D8" s="2">
        <f>COUNTIFS(TblPainData[Assessment Date],"&gt;="&amp;B8,TblPainData[Assessment Date],"&lt;="&amp;C8)</f>
        <v>0</v>
      </c>
      <c r="E8" s="2" t="str">
        <f>IF(D8 = 0, "", COUNTA(_xlfn.UNIQUE(_xlfn._xlws.FILTER(TblPainData[Resident ID], (TblPainData[[#This Row],[Assessment Date]] &gt;= B8) * (TblPainData[[#This Row],[Assessment Date]] &lt;= C8) * (TblPainData[[#This Row],[Resident ID]] &lt;&gt; "")))))</f>
        <v/>
      </c>
      <c r="F8" s="18" t="str">
        <f>IFERROR(AVERAGEIFS(TblPainData[Final 0-10 pain score used],TblPainData[Assessment Date],"&gt;="&amp;B8,TblPainData[Assessment Date],"&lt;="&amp;C8),"")</f>
        <v/>
      </c>
      <c r="G8" s="19" t="str">
        <f>IFERROR(COUNTIFS(TblPainData[Assessment Date],"&gt;="&amp;B8,TblPainData[Assessment Date],"&lt;="&amp;C8,TblPainData[Pain category],"Moderate/severe")/D8,"")</f>
        <v/>
      </c>
      <c r="H8" s="19" t="str">
        <f>IFERROR(COUNTIFS(TblPainData[Assessment Date],"&gt;="&amp;B8,TblPainData[Assessment Date],"&lt;="&amp;C8,TblPainData[Follow-up completed?],"Yes")/D8,"")</f>
        <v/>
      </c>
      <c r="I8" s="2">
        <f>COUNTIFS(TblPainData[Assessment Date],"&gt;="&amp;B8,TblPainData[Assessment Date],"&lt;="&amp;C8,TblPainData[Opioid active?],"Yes",TblPainData[Acute pain episode? (derived from assessment reason)],"Yes")</f>
        <v>0</v>
      </c>
      <c r="J8" s="2">
        <f>COUNTIFS(TblPainData[Assessment Date],"&gt;="&amp;B8,TblPainData[Assessment Date],"&lt;="&amp;C8,TblPainData[Opioid review flag],"Review due")+COUNTIFS(TblPainData[Assessment Date],"&gt;="&amp;B8,TblPainData[Assessment Date],"&lt;="&amp;C8,TblPainData[Opioid review flag],"Escalate review")</f>
        <v>0</v>
      </c>
      <c r="K8" s="2">
        <f>COUNTIFS(TblPainData[Assessment Date],"&gt;="&amp;B8,TblPainData[Assessment Date],"&lt;="&amp;C8,TblPainData[Sedation flag],"Sedation review")</f>
        <v>0</v>
      </c>
      <c r="L8" s="18" t="str">
        <f>IFERROR(AVERAGEIFS(TblPainData[Pain score change from baseline],TblPainData[Assessment Date],"&gt;="&amp;B8,TblPainData[Assessment Date],"&lt;="&amp;C8),"")</f>
        <v/>
      </c>
    </row>
    <row r="9" spans="1:12">
      <c r="A9" s="2">
        <v>7</v>
      </c>
      <c r="B9" s="17">
        <f>Settings!$B$10+7*(A9-1)</f>
        <v>46265</v>
      </c>
      <c r="C9" s="17">
        <f t="shared" si="0"/>
        <v>46271</v>
      </c>
      <c r="D9" s="2">
        <f>COUNTIFS(TblPainData[Assessment Date],"&gt;="&amp;B9,TblPainData[Assessment Date],"&lt;="&amp;C9)</f>
        <v>0</v>
      </c>
      <c r="E9" s="2" t="str">
        <f>IF(D9 = 0, "", COUNTA(_xlfn.UNIQUE(_xlfn._xlws.FILTER(TblPainData[Resident ID], (TblPainData[[#This Row],[Assessment Date]] &gt;= B9) * (TblPainData[[#This Row],[Assessment Date]] &lt;= C9) * (TblPainData[[#This Row],[Resident ID]] &lt;&gt; "")))))</f>
        <v/>
      </c>
      <c r="F9" s="18" t="str">
        <f>IFERROR(AVERAGEIFS(TblPainData[Final 0-10 pain score used],TblPainData[Assessment Date],"&gt;="&amp;B9,TblPainData[Assessment Date],"&lt;="&amp;C9),"")</f>
        <v/>
      </c>
      <c r="G9" s="19" t="str">
        <f>IFERROR(COUNTIFS(TblPainData[Assessment Date],"&gt;="&amp;B9,TblPainData[Assessment Date],"&lt;="&amp;C9,TblPainData[Pain category],"Moderate/severe")/D9,"")</f>
        <v/>
      </c>
      <c r="H9" s="19" t="str">
        <f>IFERROR(COUNTIFS(TblPainData[Assessment Date],"&gt;="&amp;B9,TblPainData[Assessment Date],"&lt;="&amp;C9,TblPainData[Follow-up completed?],"Yes")/D9,"")</f>
        <v/>
      </c>
      <c r="I9" s="2">
        <f>COUNTIFS(TblPainData[Assessment Date],"&gt;="&amp;B9,TblPainData[Assessment Date],"&lt;="&amp;C9,TblPainData[Opioid active?],"Yes",TblPainData[Acute pain episode? (derived from assessment reason)],"Yes")</f>
        <v>0</v>
      </c>
      <c r="J9" s="2">
        <f>COUNTIFS(TblPainData[Assessment Date],"&gt;="&amp;B9,TblPainData[Assessment Date],"&lt;="&amp;C9,TblPainData[Opioid review flag],"Review due")+COUNTIFS(TblPainData[Assessment Date],"&gt;="&amp;B9,TblPainData[Assessment Date],"&lt;="&amp;C9,TblPainData[Opioid review flag],"Escalate review")</f>
        <v>0</v>
      </c>
      <c r="K9" s="2">
        <f>COUNTIFS(TblPainData[Assessment Date],"&gt;="&amp;B9,TblPainData[Assessment Date],"&lt;="&amp;C9,TblPainData[Sedation flag],"Sedation review")</f>
        <v>0</v>
      </c>
      <c r="L9" s="18" t="str">
        <f>IFERROR(AVERAGEIFS(TblPainData[Pain score change from baseline],TblPainData[Assessment Date],"&gt;="&amp;B9,TblPainData[Assessment Date],"&lt;="&amp;C9),"")</f>
        <v/>
      </c>
    </row>
    <row r="10" spans="1:12">
      <c r="A10" s="2">
        <v>8</v>
      </c>
      <c r="B10" s="17">
        <f>Settings!$B$10+7*(A10-1)</f>
        <v>46272</v>
      </c>
      <c r="C10" s="17">
        <f t="shared" si="0"/>
        <v>46278</v>
      </c>
      <c r="D10" s="2">
        <f>COUNTIFS(TblPainData[Assessment Date],"&gt;="&amp;B10,TblPainData[Assessment Date],"&lt;="&amp;C10)</f>
        <v>0</v>
      </c>
      <c r="E10" s="2" t="str">
        <f>IF(D10 = 0, "", COUNTA(_xlfn.UNIQUE(_xlfn._xlws.FILTER(TblPainData[Resident ID], (TblPainData[[#This Row],[Assessment Date]] &gt;= B10) * (TblPainData[[#This Row],[Assessment Date]] &lt;= C10) * (TblPainData[[#This Row],[Resident ID]] &lt;&gt; "")))))</f>
        <v/>
      </c>
      <c r="F10" s="18" t="str">
        <f>IFERROR(AVERAGEIFS(TblPainData[Final 0-10 pain score used],TblPainData[Assessment Date],"&gt;="&amp;B10,TblPainData[Assessment Date],"&lt;="&amp;C10),"")</f>
        <v/>
      </c>
      <c r="G10" s="19" t="str">
        <f>IFERROR(COUNTIFS(TblPainData[Assessment Date],"&gt;="&amp;B10,TblPainData[Assessment Date],"&lt;="&amp;C10,TblPainData[Pain category],"Moderate/severe")/D10,"")</f>
        <v/>
      </c>
      <c r="H10" s="19" t="str">
        <f>IFERROR(COUNTIFS(TblPainData[Assessment Date],"&gt;="&amp;B10,TblPainData[Assessment Date],"&lt;="&amp;C10,TblPainData[Follow-up completed?],"Yes")/D10,"")</f>
        <v/>
      </c>
      <c r="I10" s="2">
        <f>COUNTIFS(TblPainData[Assessment Date],"&gt;="&amp;B10,TblPainData[Assessment Date],"&lt;="&amp;C10,TblPainData[Opioid active?],"Yes",TblPainData[Acute pain episode? (derived from assessment reason)],"Yes")</f>
        <v>0</v>
      </c>
      <c r="J10" s="2">
        <f>COUNTIFS(TblPainData[Assessment Date],"&gt;="&amp;B10,TblPainData[Assessment Date],"&lt;="&amp;C10,TblPainData[Opioid review flag],"Review due")+COUNTIFS(TblPainData[Assessment Date],"&gt;="&amp;B10,TblPainData[Assessment Date],"&lt;="&amp;C10,TblPainData[Opioid review flag],"Escalate review")</f>
        <v>0</v>
      </c>
      <c r="K10" s="2">
        <f>COUNTIFS(TblPainData[Assessment Date],"&gt;="&amp;B10,TblPainData[Assessment Date],"&lt;="&amp;C10,TblPainData[Sedation flag],"Sedation review")</f>
        <v>0</v>
      </c>
      <c r="L10" s="18" t="str">
        <f>IFERROR(AVERAGEIFS(TblPainData[Pain score change from baseline],TblPainData[Assessment Date],"&gt;="&amp;B10,TblPainData[Assessment Date],"&lt;="&amp;C10),"")</f>
        <v/>
      </c>
    </row>
    <row r="11" spans="1:12">
      <c r="A11" s="2">
        <v>9</v>
      </c>
      <c r="B11" s="17">
        <f>Settings!$B$10+7*(A11-1)</f>
        <v>46279</v>
      </c>
      <c r="C11" s="17">
        <f t="shared" si="0"/>
        <v>46285</v>
      </c>
      <c r="D11" s="2">
        <f>COUNTIFS(TblPainData[Assessment Date],"&gt;="&amp;B11,TblPainData[Assessment Date],"&lt;="&amp;C11)</f>
        <v>0</v>
      </c>
      <c r="E11" s="2" t="str">
        <f>IF(D11 = 0, "", COUNTA(_xlfn.UNIQUE(_xlfn._xlws.FILTER(TblPainData[Resident ID], (TblPainData[[#This Row],[Assessment Date]] &gt;= B11) * (TblPainData[[#This Row],[Assessment Date]] &lt;= C11) * (TblPainData[[#This Row],[Resident ID]] &lt;&gt; "")))))</f>
        <v/>
      </c>
      <c r="F11" s="18" t="str">
        <f>IFERROR(AVERAGEIFS(TblPainData[Final 0-10 pain score used],TblPainData[Assessment Date],"&gt;="&amp;B11,TblPainData[Assessment Date],"&lt;="&amp;C11),"")</f>
        <v/>
      </c>
      <c r="G11" s="19" t="str">
        <f>IFERROR(COUNTIFS(TblPainData[Assessment Date],"&gt;="&amp;B11,TblPainData[Assessment Date],"&lt;="&amp;C11,TblPainData[Pain category],"Moderate/severe")/D11,"")</f>
        <v/>
      </c>
      <c r="H11" s="19" t="str">
        <f>IFERROR(COUNTIFS(TblPainData[Assessment Date],"&gt;="&amp;B11,TblPainData[Assessment Date],"&lt;="&amp;C11,TblPainData[Follow-up completed?],"Yes")/D11,"")</f>
        <v/>
      </c>
      <c r="I11" s="2">
        <f>COUNTIFS(TblPainData[Assessment Date],"&gt;="&amp;B11,TblPainData[Assessment Date],"&lt;="&amp;C11,TblPainData[Opioid active?],"Yes",TblPainData[Acute pain episode? (derived from assessment reason)],"Yes")</f>
        <v>0</v>
      </c>
      <c r="J11" s="2">
        <f>COUNTIFS(TblPainData[Assessment Date],"&gt;="&amp;B11,TblPainData[Assessment Date],"&lt;="&amp;C11,TblPainData[Opioid review flag],"Review due")+COUNTIFS(TblPainData[Assessment Date],"&gt;="&amp;B11,TblPainData[Assessment Date],"&lt;="&amp;C11,TblPainData[Opioid review flag],"Escalate review")</f>
        <v>0</v>
      </c>
      <c r="K11" s="2">
        <f>COUNTIFS(TblPainData[Assessment Date],"&gt;="&amp;B11,TblPainData[Assessment Date],"&lt;="&amp;C11,TblPainData[Sedation flag],"Sedation review")</f>
        <v>0</v>
      </c>
      <c r="L11" s="18" t="str">
        <f>IFERROR(AVERAGEIFS(TblPainData[Pain score change from baseline],TblPainData[Assessment Date],"&gt;="&amp;B11,TblPainData[Assessment Date],"&lt;="&amp;C11),"")</f>
        <v/>
      </c>
    </row>
    <row r="12" spans="1:12">
      <c r="A12" s="2">
        <v>10</v>
      </c>
      <c r="B12" s="17">
        <f>Settings!$B$10+7*(A12-1)</f>
        <v>46286</v>
      </c>
      <c r="C12" s="17">
        <f t="shared" si="0"/>
        <v>46292</v>
      </c>
      <c r="D12" s="2">
        <f>COUNTIFS(TblPainData[Assessment Date],"&gt;="&amp;B12,TblPainData[Assessment Date],"&lt;="&amp;C12)</f>
        <v>0</v>
      </c>
      <c r="E12" s="2" t="str">
        <f>IF(D12 = 0, "", COUNTA(_xlfn.UNIQUE(_xlfn._xlws.FILTER(TblPainData[Resident ID], (TblPainData[[#This Row],[Assessment Date]] &gt;= B12) * (TblPainData[[#This Row],[Assessment Date]] &lt;= C12) * (TblPainData[[#This Row],[Resident ID]] &lt;&gt; "")))))</f>
        <v/>
      </c>
      <c r="F12" s="18" t="str">
        <f>IFERROR(AVERAGEIFS(TblPainData[Final 0-10 pain score used],TblPainData[Assessment Date],"&gt;="&amp;B12,TblPainData[Assessment Date],"&lt;="&amp;C12),"")</f>
        <v/>
      </c>
      <c r="G12" s="19" t="str">
        <f>IFERROR(COUNTIFS(TblPainData[Assessment Date],"&gt;="&amp;B12,TblPainData[Assessment Date],"&lt;="&amp;C12,TblPainData[Pain category],"Moderate/severe")/D12,"")</f>
        <v/>
      </c>
      <c r="H12" s="19" t="str">
        <f>IFERROR(COUNTIFS(TblPainData[Assessment Date],"&gt;="&amp;B12,TblPainData[Assessment Date],"&lt;="&amp;C12,TblPainData[Follow-up completed?],"Yes")/D12,"")</f>
        <v/>
      </c>
      <c r="I12" s="2">
        <f>COUNTIFS(TblPainData[Assessment Date],"&gt;="&amp;B12,TblPainData[Assessment Date],"&lt;="&amp;C12,TblPainData[Opioid active?],"Yes",TblPainData[Acute pain episode? (derived from assessment reason)],"Yes")</f>
        <v>0</v>
      </c>
      <c r="J12" s="2">
        <f>COUNTIFS(TblPainData[Assessment Date],"&gt;="&amp;B12,TblPainData[Assessment Date],"&lt;="&amp;C12,TblPainData[Opioid review flag],"Review due")+COUNTIFS(TblPainData[Assessment Date],"&gt;="&amp;B12,TblPainData[Assessment Date],"&lt;="&amp;C12,TblPainData[Opioid review flag],"Escalate review")</f>
        <v>0</v>
      </c>
      <c r="K12" s="2">
        <f>COUNTIFS(TblPainData[Assessment Date],"&gt;="&amp;B12,TblPainData[Assessment Date],"&lt;="&amp;C12,TblPainData[Sedation flag],"Sedation review")</f>
        <v>0</v>
      </c>
      <c r="L12" s="18" t="str">
        <f>IFERROR(AVERAGEIFS(TblPainData[Pain score change from baseline],TblPainData[Assessment Date],"&gt;="&amp;B12,TblPainData[Assessment Date],"&lt;="&amp;C12),"")</f>
        <v/>
      </c>
    </row>
    <row r="13" spans="1:12">
      <c r="A13" s="2">
        <v>11</v>
      </c>
      <c r="B13" s="17">
        <f>Settings!$B$10+7*(A13-1)</f>
        <v>46293</v>
      </c>
      <c r="C13" s="17">
        <f t="shared" si="0"/>
        <v>46299</v>
      </c>
      <c r="D13" s="2">
        <f>COUNTIFS(TblPainData[Assessment Date],"&gt;="&amp;B13,TblPainData[Assessment Date],"&lt;="&amp;C13)</f>
        <v>0</v>
      </c>
      <c r="E13" s="2" t="str">
        <f>IF(D13 = 0, "", COUNTA(_xlfn.UNIQUE(_xlfn._xlws.FILTER(TblPainData[Resident ID], (TblPainData[[#This Row],[Assessment Date]] &gt;= B13) * (TblPainData[[#This Row],[Assessment Date]] &lt;= C13) * (TblPainData[[#This Row],[Resident ID]] &lt;&gt; "")))))</f>
        <v/>
      </c>
      <c r="F13" s="18" t="str">
        <f>IFERROR(AVERAGEIFS(TblPainData[Final 0-10 pain score used],TblPainData[Assessment Date],"&gt;="&amp;B13,TblPainData[Assessment Date],"&lt;="&amp;C13),"")</f>
        <v/>
      </c>
      <c r="G13" s="19" t="str">
        <f>IFERROR(COUNTIFS(TblPainData[Assessment Date],"&gt;="&amp;B13,TblPainData[Assessment Date],"&lt;="&amp;C13,TblPainData[Pain category],"Moderate/severe")/D13,"")</f>
        <v/>
      </c>
      <c r="H13" s="19" t="str">
        <f>IFERROR(COUNTIFS(TblPainData[Assessment Date],"&gt;="&amp;B13,TblPainData[Assessment Date],"&lt;="&amp;C13,TblPainData[Follow-up completed?],"Yes")/D13,"")</f>
        <v/>
      </c>
      <c r="I13" s="2">
        <f>COUNTIFS(TblPainData[Assessment Date],"&gt;="&amp;B13,TblPainData[Assessment Date],"&lt;="&amp;C13,TblPainData[Opioid active?],"Yes",TblPainData[Acute pain episode? (derived from assessment reason)],"Yes")</f>
        <v>0</v>
      </c>
      <c r="J13" s="2">
        <f>COUNTIFS(TblPainData[Assessment Date],"&gt;="&amp;B13,TblPainData[Assessment Date],"&lt;="&amp;C13,TblPainData[Opioid review flag],"Review due")+COUNTIFS(TblPainData[Assessment Date],"&gt;="&amp;B13,TblPainData[Assessment Date],"&lt;="&amp;C13,TblPainData[Opioid review flag],"Escalate review")</f>
        <v>0</v>
      </c>
      <c r="K13" s="2">
        <f>COUNTIFS(TblPainData[Assessment Date],"&gt;="&amp;B13,TblPainData[Assessment Date],"&lt;="&amp;C13,TblPainData[Sedation flag],"Sedation review")</f>
        <v>0</v>
      </c>
      <c r="L13" s="18" t="str">
        <f>IFERROR(AVERAGEIFS(TblPainData[Pain score change from baseline],TblPainData[Assessment Date],"&gt;="&amp;B13,TblPainData[Assessment Date],"&lt;="&amp;C13),"")</f>
        <v/>
      </c>
    </row>
    <row r="14" spans="1:12">
      <c r="A14" s="2">
        <v>12</v>
      </c>
      <c r="B14" s="17">
        <f>Settings!$B$10+7*(A14-1)</f>
        <v>46300</v>
      </c>
      <c r="C14" s="17">
        <f t="shared" si="0"/>
        <v>46306</v>
      </c>
      <c r="D14" s="2">
        <f>COUNTIFS(TblPainData[Assessment Date],"&gt;="&amp;B14,TblPainData[Assessment Date],"&lt;="&amp;C14)</f>
        <v>0</v>
      </c>
      <c r="E14" s="2" t="str">
        <f>IF(D14 = 0, "", COUNTA(_xlfn.UNIQUE(_xlfn._xlws.FILTER(TblPainData[Resident ID], (TblPainData[[#This Row],[Assessment Date]] &gt;= B14) * (TblPainData[[#This Row],[Assessment Date]] &lt;= C14) * (TblPainData[[#This Row],[Resident ID]] &lt;&gt; "")))))</f>
        <v/>
      </c>
      <c r="F14" s="18" t="str">
        <f>IFERROR(AVERAGEIFS(TblPainData[Final 0-10 pain score used],TblPainData[Assessment Date],"&gt;="&amp;B14,TblPainData[Assessment Date],"&lt;="&amp;C14),"")</f>
        <v/>
      </c>
      <c r="G14" s="19" t="str">
        <f>IFERROR(COUNTIFS(TblPainData[Assessment Date],"&gt;="&amp;B14,TblPainData[Assessment Date],"&lt;="&amp;C14,TblPainData[Pain category],"Moderate/severe")/D14,"")</f>
        <v/>
      </c>
      <c r="H14" s="19" t="str">
        <f>IFERROR(COUNTIFS(TblPainData[Assessment Date],"&gt;="&amp;B14,TblPainData[Assessment Date],"&lt;="&amp;C14,TblPainData[Follow-up completed?],"Yes")/D14,"")</f>
        <v/>
      </c>
      <c r="I14" s="2">
        <f>COUNTIFS(TblPainData[Assessment Date],"&gt;="&amp;B14,TblPainData[Assessment Date],"&lt;="&amp;C14,TblPainData[Opioid active?],"Yes",TblPainData[Acute pain episode? (derived from assessment reason)],"Yes")</f>
        <v>0</v>
      </c>
      <c r="J14" s="2">
        <f>COUNTIFS(TblPainData[Assessment Date],"&gt;="&amp;B14,TblPainData[Assessment Date],"&lt;="&amp;C14,TblPainData[Opioid review flag],"Review due")+COUNTIFS(TblPainData[Assessment Date],"&gt;="&amp;B14,TblPainData[Assessment Date],"&lt;="&amp;C14,TblPainData[Opioid review flag],"Escalate review")</f>
        <v>0</v>
      </c>
      <c r="K14" s="2">
        <f>COUNTIFS(TblPainData[Assessment Date],"&gt;="&amp;B14,TblPainData[Assessment Date],"&lt;="&amp;C14,TblPainData[Sedation flag],"Sedation review")</f>
        <v>0</v>
      </c>
      <c r="L14" s="18" t="str">
        <f>IFERROR(AVERAGEIFS(TblPainData[Pain score change from baseline],TblPainData[Assessment Date],"&gt;="&amp;B14,TblPainData[Assessment Date],"&lt;="&amp;C14),"")</f>
        <v/>
      </c>
    </row>
    <row r="15" spans="1:12">
      <c r="A15" s="2">
        <v>13</v>
      </c>
      <c r="B15" s="17">
        <f>Settings!$B$10+7*(A15-1)</f>
        <v>46307</v>
      </c>
      <c r="C15" s="17">
        <f t="shared" si="0"/>
        <v>46313</v>
      </c>
      <c r="D15" s="2">
        <f>COUNTIFS(TblPainData[Assessment Date],"&gt;="&amp;B15,TblPainData[Assessment Date],"&lt;="&amp;C15)</f>
        <v>0</v>
      </c>
      <c r="E15" s="2" t="str">
        <f>IF(D15 = 0, "", COUNTA(_xlfn.UNIQUE(_xlfn._xlws.FILTER(TblPainData[Resident ID], (TblPainData[[#This Row],[Assessment Date]] &gt;= B15) * (TblPainData[[#This Row],[Assessment Date]] &lt;= C15) * (TblPainData[[#This Row],[Resident ID]] &lt;&gt; "")))))</f>
        <v/>
      </c>
      <c r="F15" s="18" t="str">
        <f>IFERROR(AVERAGEIFS(TblPainData[Final 0-10 pain score used],TblPainData[Assessment Date],"&gt;="&amp;B15,TblPainData[Assessment Date],"&lt;="&amp;C15),"")</f>
        <v/>
      </c>
      <c r="G15" s="19" t="str">
        <f>IFERROR(COUNTIFS(TblPainData[Assessment Date],"&gt;="&amp;B15,TblPainData[Assessment Date],"&lt;="&amp;C15,TblPainData[Pain category],"Moderate/severe")/D15,"")</f>
        <v/>
      </c>
      <c r="H15" s="19" t="str">
        <f>IFERROR(COUNTIFS(TblPainData[Assessment Date],"&gt;="&amp;B15,TblPainData[Assessment Date],"&lt;="&amp;C15,TblPainData[Follow-up completed?],"Yes")/D15,"")</f>
        <v/>
      </c>
      <c r="I15" s="2">
        <f>COUNTIFS(TblPainData[Assessment Date],"&gt;="&amp;B15,TblPainData[Assessment Date],"&lt;="&amp;C15,TblPainData[Opioid active?],"Yes",TblPainData[Acute pain episode? (derived from assessment reason)],"Yes")</f>
        <v>0</v>
      </c>
      <c r="J15" s="2">
        <f>COUNTIFS(TblPainData[Assessment Date],"&gt;="&amp;B15,TblPainData[Assessment Date],"&lt;="&amp;C15,TblPainData[Opioid review flag],"Review due")+COUNTIFS(TblPainData[Assessment Date],"&gt;="&amp;B15,TblPainData[Assessment Date],"&lt;="&amp;C15,TblPainData[Opioid review flag],"Escalate review")</f>
        <v>0</v>
      </c>
      <c r="K15" s="2">
        <f>COUNTIFS(TblPainData[Assessment Date],"&gt;="&amp;B15,TblPainData[Assessment Date],"&lt;="&amp;C15,TblPainData[Sedation flag],"Sedation review")</f>
        <v>0</v>
      </c>
      <c r="L15" s="18" t="str">
        <f>IFERROR(AVERAGEIFS(TblPainData[Pain score change from baseline],TblPainData[Assessment Date],"&gt;="&amp;B15,TblPainData[Assessment Date],"&lt;="&amp;C15),"")</f>
        <v/>
      </c>
    </row>
    <row r="16" spans="1:12">
      <c r="A16" s="2">
        <v>14</v>
      </c>
      <c r="B16" s="17">
        <f>Settings!$B$10+7*(A16-1)</f>
        <v>46314</v>
      </c>
      <c r="C16" s="17">
        <f t="shared" si="0"/>
        <v>46320</v>
      </c>
      <c r="D16" s="2">
        <f>COUNTIFS(TblPainData[Assessment Date],"&gt;="&amp;B16,TblPainData[Assessment Date],"&lt;="&amp;C16)</f>
        <v>0</v>
      </c>
      <c r="E16" s="2" t="str">
        <f>IF(D16 = 0, "", COUNTA(_xlfn.UNIQUE(_xlfn._xlws.FILTER(TblPainData[Resident ID], (TblPainData[[#This Row],[Assessment Date]] &gt;= B16) * (TblPainData[[#This Row],[Assessment Date]] &lt;= C16) * (TblPainData[[#This Row],[Resident ID]] &lt;&gt; "")))))</f>
        <v/>
      </c>
      <c r="F16" s="18" t="str">
        <f>IFERROR(AVERAGEIFS(TblPainData[Final 0-10 pain score used],TblPainData[Assessment Date],"&gt;="&amp;B16,TblPainData[Assessment Date],"&lt;="&amp;C16),"")</f>
        <v/>
      </c>
      <c r="G16" s="19" t="str">
        <f>IFERROR(COUNTIFS(TblPainData[Assessment Date],"&gt;="&amp;B16,TblPainData[Assessment Date],"&lt;="&amp;C16,TblPainData[Pain category],"Moderate/severe")/D16,"")</f>
        <v/>
      </c>
      <c r="H16" s="19" t="str">
        <f>IFERROR(COUNTIFS(TblPainData[Assessment Date],"&gt;="&amp;B16,TblPainData[Assessment Date],"&lt;="&amp;C16,TblPainData[Follow-up completed?],"Yes")/D16,"")</f>
        <v/>
      </c>
      <c r="I16" s="2">
        <f>COUNTIFS(TblPainData[Assessment Date],"&gt;="&amp;B16,TblPainData[Assessment Date],"&lt;="&amp;C16,TblPainData[Opioid active?],"Yes",TblPainData[Acute pain episode? (derived from assessment reason)],"Yes")</f>
        <v>0</v>
      </c>
      <c r="J16" s="2">
        <f>COUNTIFS(TblPainData[Assessment Date],"&gt;="&amp;B16,TblPainData[Assessment Date],"&lt;="&amp;C16,TblPainData[Opioid review flag],"Review due")+COUNTIFS(TblPainData[Assessment Date],"&gt;="&amp;B16,TblPainData[Assessment Date],"&lt;="&amp;C16,TblPainData[Opioid review flag],"Escalate review")</f>
        <v>0</v>
      </c>
      <c r="K16" s="2">
        <f>COUNTIFS(TblPainData[Assessment Date],"&gt;="&amp;B16,TblPainData[Assessment Date],"&lt;="&amp;C16,TblPainData[Sedation flag],"Sedation review")</f>
        <v>0</v>
      </c>
      <c r="L16" s="18" t="str">
        <f>IFERROR(AVERAGEIFS(TblPainData[Pain score change from baseline],TblPainData[Assessment Date],"&gt;="&amp;B16,TblPainData[Assessment Date],"&lt;="&amp;C16),"")</f>
        <v/>
      </c>
    </row>
    <row r="17" spans="1:12">
      <c r="A17" s="2">
        <v>15</v>
      </c>
      <c r="B17" s="17">
        <f>Settings!$B$10+7*(A17-1)</f>
        <v>46321</v>
      </c>
      <c r="C17" s="17">
        <f t="shared" si="0"/>
        <v>46327</v>
      </c>
      <c r="D17" s="2">
        <f>COUNTIFS(TblPainData[Assessment Date],"&gt;="&amp;B17,TblPainData[Assessment Date],"&lt;="&amp;C17)</f>
        <v>0</v>
      </c>
      <c r="E17" s="2" t="str">
        <f>IF(D17 = 0, "", COUNTA(_xlfn.UNIQUE(_xlfn._xlws.FILTER(TblPainData[Resident ID], (TblPainData[[#This Row],[Assessment Date]] &gt;= B17) * (TblPainData[[#This Row],[Assessment Date]] &lt;= C17) * (TblPainData[[#This Row],[Resident ID]] &lt;&gt; "")))))</f>
        <v/>
      </c>
      <c r="F17" s="18" t="str">
        <f>IFERROR(AVERAGEIFS(TblPainData[Final 0-10 pain score used],TblPainData[Assessment Date],"&gt;="&amp;B17,TblPainData[Assessment Date],"&lt;="&amp;C17),"")</f>
        <v/>
      </c>
      <c r="G17" s="19" t="str">
        <f>IFERROR(COUNTIFS(TblPainData[Assessment Date],"&gt;="&amp;B17,TblPainData[Assessment Date],"&lt;="&amp;C17,TblPainData[Pain category],"Moderate/severe")/D17,"")</f>
        <v/>
      </c>
      <c r="H17" s="19" t="str">
        <f>IFERROR(COUNTIFS(TblPainData[Assessment Date],"&gt;="&amp;B17,TblPainData[Assessment Date],"&lt;="&amp;C17,TblPainData[Follow-up completed?],"Yes")/D17,"")</f>
        <v/>
      </c>
      <c r="I17" s="2">
        <f>COUNTIFS(TblPainData[Assessment Date],"&gt;="&amp;B17,TblPainData[Assessment Date],"&lt;="&amp;C17,TblPainData[Opioid active?],"Yes",TblPainData[Acute pain episode? (derived from assessment reason)],"Yes")</f>
        <v>0</v>
      </c>
      <c r="J17" s="2">
        <f>COUNTIFS(TblPainData[Assessment Date],"&gt;="&amp;B17,TblPainData[Assessment Date],"&lt;="&amp;C17,TblPainData[Opioid review flag],"Review due")+COUNTIFS(TblPainData[Assessment Date],"&gt;="&amp;B17,TblPainData[Assessment Date],"&lt;="&amp;C17,TblPainData[Opioid review flag],"Escalate review")</f>
        <v>0</v>
      </c>
      <c r="K17" s="2">
        <f>COUNTIFS(TblPainData[Assessment Date],"&gt;="&amp;B17,TblPainData[Assessment Date],"&lt;="&amp;C17,TblPainData[Sedation flag],"Sedation review")</f>
        <v>0</v>
      </c>
      <c r="L17" s="18" t="str">
        <f>IFERROR(AVERAGEIFS(TblPainData[Pain score change from baseline],TblPainData[Assessment Date],"&gt;="&amp;B17,TblPainData[Assessment Date],"&lt;="&amp;C17),"")</f>
        <v/>
      </c>
    </row>
    <row r="18" spans="1:12">
      <c r="A18" s="2">
        <v>16</v>
      </c>
      <c r="B18" s="17">
        <f>Settings!$B$10+7*(A18-1)</f>
        <v>46328</v>
      </c>
      <c r="C18" s="17">
        <f t="shared" si="0"/>
        <v>46334</v>
      </c>
      <c r="D18" s="2">
        <f>COUNTIFS(TblPainData[Assessment Date],"&gt;="&amp;B18,TblPainData[Assessment Date],"&lt;="&amp;C18)</f>
        <v>0</v>
      </c>
      <c r="E18" s="2" t="str">
        <f>IF(D18 = 0, "", COUNTA(_xlfn.UNIQUE(_xlfn._xlws.FILTER(TblPainData[Resident ID], (TblPainData[[#This Row],[Assessment Date]] &gt;= B18) * (TblPainData[[#This Row],[Assessment Date]] &lt;= C18) * (TblPainData[[#This Row],[Resident ID]] &lt;&gt; "")))))</f>
        <v/>
      </c>
      <c r="F18" s="18" t="str">
        <f>IFERROR(AVERAGEIFS(TblPainData[Final 0-10 pain score used],TblPainData[Assessment Date],"&gt;="&amp;B18,TblPainData[Assessment Date],"&lt;="&amp;C18),"")</f>
        <v/>
      </c>
      <c r="G18" s="19" t="str">
        <f>IFERROR(COUNTIFS(TblPainData[Assessment Date],"&gt;="&amp;B18,TblPainData[Assessment Date],"&lt;="&amp;C18,TblPainData[Pain category],"Moderate/severe")/D18,"")</f>
        <v/>
      </c>
      <c r="H18" s="19" t="str">
        <f>IFERROR(COUNTIFS(TblPainData[Assessment Date],"&gt;="&amp;B18,TblPainData[Assessment Date],"&lt;="&amp;C18,TblPainData[Follow-up completed?],"Yes")/D18,"")</f>
        <v/>
      </c>
      <c r="I18" s="2">
        <f>COUNTIFS(TblPainData[Assessment Date],"&gt;="&amp;B18,TblPainData[Assessment Date],"&lt;="&amp;C18,TblPainData[Opioid active?],"Yes",TblPainData[Acute pain episode? (derived from assessment reason)],"Yes")</f>
        <v>0</v>
      </c>
      <c r="J18" s="2">
        <f>COUNTIFS(TblPainData[Assessment Date],"&gt;="&amp;B18,TblPainData[Assessment Date],"&lt;="&amp;C18,TblPainData[Opioid review flag],"Review due")+COUNTIFS(TblPainData[Assessment Date],"&gt;="&amp;B18,TblPainData[Assessment Date],"&lt;="&amp;C18,TblPainData[Opioid review flag],"Escalate review")</f>
        <v>0</v>
      </c>
      <c r="K18" s="2">
        <f>COUNTIFS(TblPainData[Assessment Date],"&gt;="&amp;B18,TblPainData[Assessment Date],"&lt;="&amp;C18,TblPainData[Sedation flag],"Sedation review")</f>
        <v>0</v>
      </c>
      <c r="L18" s="18" t="str">
        <f>IFERROR(AVERAGEIFS(TblPainData[Pain score change from baseline],TblPainData[Assessment Date],"&gt;="&amp;B18,TblPainData[Assessment Date],"&lt;="&amp;C18),"")</f>
        <v/>
      </c>
    </row>
    <row r="19" spans="1:12">
      <c r="A19" s="2">
        <v>17</v>
      </c>
      <c r="B19" s="17">
        <f>Settings!$B$10+7*(A19-1)</f>
        <v>46335</v>
      </c>
      <c r="C19" s="17">
        <f t="shared" si="0"/>
        <v>46341</v>
      </c>
      <c r="D19" s="2">
        <f>COUNTIFS(TblPainData[Assessment Date],"&gt;="&amp;B19,TblPainData[Assessment Date],"&lt;="&amp;C19)</f>
        <v>0</v>
      </c>
      <c r="E19" s="2" t="str">
        <f>IF(D19 = 0, "", COUNTA(_xlfn.UNIQUE(_xlfn._xlws.FILTER(TblPainData[Resident ID], (TblPainData[[#This Row],[Assessment Date]] &gt;= B19) * (TblPainData[[#This Row],[Assessment Date]] &lt;= C19) * (TblPainData[[#This Row],[Resident ID]] &lt;&gt; "")))))</f>
        <v/>
      </c>
      <c r="F19" s="18" t="str">
        <f>IFERROR(AVERAGEIFS(TblPainData[Final 0-10 pain score used],TblPainData[Assessment Date],"&gt;="&amp;B19,TblPainData[Assessment Date],"&lt;="&amp;C19),"")</f>
        <v/>
      </c>
      <c r="G19" s="19" t="str">
        <f>IFERROR(COUNTIFS(TblPainData[Assessment Date],"&gt;="&amp;B19,TblPainData[Assessment Date],"&lt;="&amp;C19,TblPainData[Pain category],"Moderate/severe")/D19,"")</f>
        <v/>
      </c>
      <c r="H19" s="19" t="str">
        <f>IFERROR(COUNTIFS(TblPainData[Assessment Date],"&gt;="&amp;B19,TblPainData[Assessment Date],"&lt;="&amp;C19,TblPainData[Follow-up completed?],"Yes")/D19,"")</f>
        <v/>
      </c>
      <c r="I19" s="2">
        <f>COUNTIFS(TblPainData[Assessment Date],"&gt;="&amp;B19,TblPainData[Assessment Date],"&lt;="&amp;C19,TblPainData[Opioid active?],"Yes",TblPainData[Acute pain episode? (derived from assessment reason)],"Yes")</f>
        <v>0</v>
      </c>
      <c r="J19" s="2">
        <f>COUNTIFS(TblPainData[Assessment Date],"&gt;="&amp;B19,TblPainData[Assessment Date],"&lt;="&amp;C19,TblPainData[Opioid review flag],"Review due")+COUNTIFS(TblPainData[Assessment Date],"&gt;="&amp;B19,TblPainData[Assessment Date],"&lt;="&amp;C19,TblPainData[Opioid review flag],"Escalate review")</f>
        <v>0</v>
      </c>
      <c r="K19" s="2">
        <f>COUNTIFS(TblPainData[Assessment Date],"&gt;="&amp;B19,TblPainData[Assessment Date],"&lt;="&amp;C19,TblPainData[Sedation flag],"Sedation review")</f>
        <v>0</v>
      </c>
      <c r="L19" s="18" t="str">
        <f>IFERROR(AVERAGEIFS(TblPainData[Pain score change from baseline],TblPainData[Assessment Date],"&gt;="&amp;B19,TblPainData[Assessment Date],"&lt;="&amp;C19),"")</f>
        <v/>
      </c>
    </row>
    <row r="20" spans="1:12">
      <c r="A20" s="2">
        <v>18</v>
      </c>
      <c r="B20" s="17">
        <f>Settings!$B$10+7*(A20-1)</f>
        <v>46342</v>
      </c>
      <c r="C20" s="17">
        <f t="shared" si="0"/>
        <v>46348</v>
      </c>
      <c r="D20" s="2">
        <f>COUNTIFS(TblPainData[Assessment Date],"&gt;="&amp;B20,TblPainData[Assessment Date],"&lt;="&amp;C20)</f>
        <v>0</v>
      </c>
      <c r="E20" s="2" t="str">
        <f>IF(D20 = 0, "", COUNTA(_xlfn.UNIQUE(_xlfn._xlws.FILTER(TblPainData[Resident ID], (TblPainData[[#This Row],[Assessment Date]] &gt;= B20) * (TblPainData[[#This Row],[Assessment Date]] &lt;= C20) * (TblPainData[[#This Row],[Resident ID]] &lt;&gt; "")))))</f>
        <v/>
      </c>
      <c r="F20" s="18" t="str">
        <f>IFERROR(AVERAGEIFS(TblPainData[Final 0-10 pain score used],TblPainData[Assessment Date],"&gt;="&amp;B20,TblPainData[Assessment Date],"&lt;="&amp;C20),"")</f>
        <v/>
      </c>
      <c r="G20" s="19" t="str">
        <f>IFERROR(COUNTIFS(TblPainData[Assessment Date],"&gt;="&amp;B20,TblPainData[Assessment Date],"&lt;="&amp;C20,TblPainData[Pain category],"Moderate/severe")/D20,"")</f>
        <v/>
      </c>
      <c r="H20" s="19" t="str">
        <f>IFERROR(COUNTIFS(TblPainData[Assessment Date],"&gt;="&amp;B20,TblPainData[Assessment Date],"&lt;="&amp;C20,TblPainData[Follow-up completed?],"Yes")/D20,"")</f>
        <v/>
      </c>
      <c r="I20" s="2">
        <f>COUNTIFS(TblPainData[Assessment Date],"&gt;="&amp;B20,TblPainData[Assessment Date],"&lt;="&amp;C20,TblPainData[Opioid active?],"Yes",TblPainData[Acute pain episode? (derived from assessment reason)],"Yes")</f>
        <v>0</v>
      </c>
      <c r="J20" s="2">
        <f>COUNTIFS(TblPainData[Assessment Date],"&gt;="&amp;B20,TblPainData[Assessment Date],"&lt;="&amp;C20,TblPainData[Opioid review flag],"Review due")+COUNTIFS(TblPainData[Assessment Date],"&gt;="&amp;B20,TblPainData[Assessment Date],"&lt;="&amp;C20,TblPainData[Opioid review flag],"Escalate review")</f>
        <v>0</v>
      </c>
      <c r="K20" s="2">
        <f>COUNTIFS(TblPainData[Assessment Date],"&gt;="&amp;B20,TblPainData[Assessment Date],"&lt;="&amp;C20,TblPainData[Sedation flag],"Sedation review")</f>
        <v>0</v>
      </c>
      <c r="L20" s="18" t="str">
        <f>IFERROR(AVERAGEIFS(TblPainData[Pain score change from baseline],TblPainData[Assessment Date],"&gt;="&amp;B20,TblPainData[Assessment Date],"&lt;="&amp;C20),"")</f>
        <v/>
      </c>
    </row>
    <row r="21" spans="1:12">
      <c r="A21" s="2">
        <v>19</v>
      </c>
      <c r="B21" s="17">
        <f>Settings!$B$10+7*(A21-1)</f>
        <v>46349</v>
      </c>
      <c r="C21" s="17">
        <f t="shared" si="0"/>
        <v>46355</v>
      </c>
      <c r="D21" s="2">
        <f>COUNTIFS(TblPainData[Assessment Date],"&gt;="&amp;B21,TblPainData[Assessment Date],"&lt;="&amp;C21)</f>
        <v>0</v>
      </c>
      <c r="E21" s="2" t="str">
        <f>IF(D21 = 0, "", COUNTA(_xlfn.UNIQUE(_xlfn._xlws.FILTER(TblPainData[Resident ID], (TblPainData[[#This Row],[Assessment Date]] &gt;= B21) * (TblPainData[[#This Row],[Assessment Date]] &lt;= C21) * (TblPainData[[#This Row],[Resident ID]] &lt;&gt; "")))))</f>
        <v/>
      </c>
      <c r="F21" s="18" t="str">
        <f>IFERROR(AVERAGEIFS(TblPainData[Final 0-10 pain score used],TblPainData[Assessment Date],"&gt;="&amp;B21,TblPainData[Assessment Date],"&lt;="&amp;C21),"")</f>
        <v/>
      </c>
      <c r="G21" s="19" t="str">
        <f>IFERROR(COUNTIFS(TblPainData[Assessment Date],"&gt;="&amp;B21,TblPainData[Assessment Date],"&lt;="&amp;C21,TblPainData[Pain category],"Moderate/severe")/D21,"")</f>
        <v/>
      </c>
      <c r="H21" s="19" t="str">
        <f>IFERROR(COUNTIFS(TblPainData[Assessment Date],"&gt;="&amp;B21,TblPainData[Assessment Date],"&lt;="&amp;C21,TblPainData[Follow-up completed?],"Yes")/D21,"")</f>
        <v/>
      </c>
      <c r="I21" s="2">
        <f>COUNTIFS(TblPainData[Assessment Date],"&gt;="&amp;B21,TblPainData[Assessment Date],"&lt;="&amp;C21,TblPainData[Opioid active?],"Yes",TblPainData[Acute pain episode? (derived from assessment reason)],"Yes")</f>
        <v>0</v>
      </c>
      <c r="J21" s="2">
        <f>COUNTIFS(TblPainData[Assessment Date],"&gt;="&amp;B21,TblPainData[Assessment Date],"&lt;="&amp;C21,TblPainData[Opioid review flag],"Review due")+COUNTIFS(TblPainData[Assessment Date],"&gt;="&amp;B21,TblPainData[Assessment Date],"&lt;="&amp;C21,TblPainData[Opioid review flag],"Escalate review")</f>
        <v>0</v>
      </c>
      <c r="K21" s="2">
        <f>COUNTIFS(TblPainData[Assessment Date],"&gt;="&amp;B21,TblPainData[Assessment Date],"&lt;="&amp;C21,TblPainData[Sedation flag],"Sedation review")</f>
        <v>0</v>
      </c>
      <c r="L21" s="18" t="str">
        <f>IFERROR(AVERAGEIFS(TblPainData[Pain score change from baseline],TblPainData[Assessment Date],"&gt;="&amp;B21,TblPainData[Assessment Date],"&lt;="&amp;C21),"")</f>
        <v/>
      </c>
    </row>
    <row r="22" spans="1:12">
      <c r="A22" s="2">
        <v>20</v>
      </c>
      <c r="B22" s="17">
        <f>Settings!$B$10+7*(A22-1)</f>
        <v>46356</v>
      </c>
      <c r="C22" s="17">
        <f t="shared" si="0"/>
        <v>46362</v>
      </c>
      <c r="D22" s="2">
        <f>COUNTIFS(TblPainData[Assessment Date],"&gt;="&amp;B22,TblPainData[Assessment Date],"&lt;="&amp;C22)</f>
        <v>0</v>
      </c>
      <c r="E22" s="2" t="str">
        <f>IF(D22 = 0, "", COUNTA(_xlfn.UNIQUE(_xlfn._xlws.FILTER(TblPainData[Resident ID], (TblPainData[[#This Row],[Assessment Date]] &gt;= B22) * (TblPainData[[#This Row],[Assessment Date]] &lt;= C22) * (TblPainData[[#This Row],[Resident ID]] &lt;&gt; "")))))</f>
        <v/>
      </c>
      <c r="F22" s="18" t="str">
        <f>IFERROR(AVERAGEIFS(TblPainData[Final 0-10 pain score used],TblPainData[Assessment Date],"&gt;="&amp;B22,TblPainData[Assessment Date],"&lt;="&amp;C22),"")</f>
        <v/>
      </c>
      <c r="G22" s="19" t="str">
        <f>IFERROR(COUNTIFS(TblPainData[Assessment Date],"&gt;="&amp;B22,TblPainData[Assessment Date],"&lt;="&amp;C22,TblPainData[Pain category],"Moderate/severe")/D22,"")</f>
        <v/>
      </c>
      <c r="H22" s="19" t="str">
        <f>IFERROR(COUNTIFS(TblPainData[Assessment Date],"&gt;="&amp;B22,TblPainData[Assessment Date],"&lt;="&amp;C22,TblPainData[Follow-up completed?],"Yes")/D22,"")</f>
        <v/>
      </c>
      <c r="I22" s="2">
        <f>COUNTIFS(TblPainData[Assessment Date],"&gt;="&amp;B22,TblPainData[Assessment Date],"&lt;="&amp;C22,TblPainData[Opioid active?],"Yes",TblPainData[Acute pain episode? (derived from assessment reason)],"Yes")</f>
        <v>0</v>
      </c>
      <c r="J22" s="2">
        <f>COUNTIFS(TblPainData[Assessment Date],"&gt;="&amp;B22,TblPainData[Assessment Date],"&lt;="&amp;C22,TblPainData[Opioid review flag],"Review due")+COUNTIFS(TblPainData[Assessment Date],"&gt;="&amp;B22,TblPainData[Assessment Date],"&lt;="&amp;C22,TblPainData[Opioid review flag],"Escalate review")</f>
        <v>0</v>
      </c>
      <c r="K22" s="2">
        <f>COUNTIFS(TblPainData[Assessment Date],"&gt;="&amp;B22,TblPainData[Assessment Date],"&lt;="&amp;C22,TblPainData[Sedation flag],"Sedation review")</f>
        <v>0</v>
      </c>
      <c r="L22" s="18" t="str">
        <f>IFERROR(AVERAGEIFS(TblPainData[Pain score change from baseline],TblPainData[Assessment Date],"&gt;="&amp;B22,TblPainData[Assessment Date],"&lt;="&amp;C22),"")</f>
        <v/>
      </c>
    </row>
    <row r="23" spans="1:12">
      <c r="A23" s="2">
        <v>21</v>
      </c>
      <c r="B23" s="17">
        <f>Settings!$B$10+7*(A23-1)</f>
        <v>46363</v>
      </c>
      <c r="C23" s="17">
        <f t="shared" si="0"/>
        <v>46369</v>
      </c>
      <c r="D23" s="2">
        <f>COUNTIFS(TblPainData[Assessment Date],"&gt;="&amp;B23,TblPainData[Assessment Date],"&lt;="&amp;C23)</f>
        <v>0</v>
      </c>
      <c r="E23" s="2" t="str">
        <f>IF(D23 = 0, "", COUNTA(_xlfn.UNIQUE(_xlfn._xlws.FILTER(TblPainData[Resident ID], (TblPainData[[#This Row],[Assessment Date]] &gt;= B23) * (TblPainData[[#This Row],[Assessment Date]] &lt;= C23) * (TblPainData[[#This Row],[Resident ID]] &lt;&gt; "")))))</f>
        <v/>
      </c>
      <c r="F23" s="18" t="str">
        <f>IFERROR(AVERAGEIFS(TblPainData[Final 0-10 pain score used],TblPainData[Assessment Date],"&gt;="&amp;B23,TblPainData[Assessment Date],"&lt;="&amp;C23),"")</f>
        <v/>
      </c>
      <c r="G23" s="19" t="str">
        <f>IFERROR(COUNTIFS(TblPainData[Assessment Date],"&gt;="&amp;B23,TblPainData[Assessment Date],"&lt;="&amp;C23,TblPainData[Pain category],"Moderate/severe")/D23,"")</f>
        <v/>
      </c>
      <c r="H23" s="19" t="str">
        <f>IFERROR(COUNTIFS(TblPainData[Assessment Date],"&gt;="&amp;B23,TblPainData[Assessment Date],"&lt;="&amp;C23,TblPainData[Follow-up completed?],"Yes")/D23,"")</f>
        <v/>
      </c>
      <c r="I23" s="2">
        <f>COUNTIFS(TblPainData[Assessment Date],"&gt;="&amp;B23,TblPainData[Assessment Date],"&lt;="&amp;C23,TblPainData[Opioid active?],"Yes",TblPainData[Acute pain episode? (derived from assessment reason)],"Yes")</f>
        <v>0</v>
      </c>
      <c r="J23" s="2">
        <f>COUNTIFS(TblPainData[Assessment Date],"&gt;="&amp;B23,TblPainData[Assessment Date],"&lt;="&amp;C23,TblPainData[Opioid review flag],"Review due")+COUNTIFS(TblPainData[Assessment Date],"&gt;="&amp;B23,TblPainData[Assessment Date],"&lt;="&amp;C23,TblPainData[Opioid review flag],"Escalate review")</f>
        <v>0</v>
      </c>
      <c r="K23" s="2">
        <f>COUNTIFS(TblPainData[Assessment Date],"&gt;="&amp;B23,TblPainData[Assessment Date],"&lt;="&amp;C23,TblPainData[Sedation flag],"Sedation review")</f>
        <v>0</v>
      </c>
      <c r="L23" s="18" t="str">
        <f>IFERROR(AVERAGEIFS(TblPainData[Pain score change from baseline],TblPainData[Assessment Date],"&gt;="&amp;B23,TblPainData[Assessment Date],"&lt;="&amp;C23),"")</f>
        <v/>
      </c>
    </row>
    <row r="24" spans="1:12">
      <c r="A24" s="2">
        <v>22</v>
      </c>
      <c r="B24" s="17">
        <f>Settings!$B$10+7*(A24-1)</f>
        <v>46370</v>
      </c>
      <c r="C24" s="17">
        <f t="shared" si="0"/>
        <v>46376</v>
      </c>
      <c r="D24" s="2">
        <f>COUNTIFS(TblPainData[Assessment Date],"&gt;="&amp;B24,TblPainData[Assessment Date],"&lt;="&amp;C24)</f>
        <v>0</v>
      </c>
      <c r="E24" s="2" t="str">
        <f>IF(D24 = 0, "", COUNTA(_xlfn.UNIQUE(_xlfn._xlws.FILTER(TblPainData[Resident ID], (TblPainData[[#This Row],[Assessment Date]] &gt;= B24) * (TblPainData[[#This Row],[Assessment Date]] &lt;= C24) * (TblPainData[[#This Row],[Resident ID]] &lt;&gt; "")))))</f>
        <v/>
      </c>
      <c r="F24" s="18" t="str">
        <f>IFERROR(AVERAGEIFS(TblPainData[Final 0-10 pain score used],TblPainData[Assessment Date],"&gt;="&amp;B24,TblPainData[Assessment Date],"&lt;="&amp;C24),"")</f>
        <v/>
      </c>
      <c r="G24" s="19" t="str">
        <f>IFERROR(COUNTIFS(TblPainData[Assessment Date],"&gt;="&amp;B24,TblPainData[Assessment Date],"&lt;="&amp;C24,TblPainData[Pain category],"Moderate/severe")/D24,"")</f>
        <v/>
      </c>
      <c r="H24" s="19" t="str">
        <f>IFERROR(COUNTIFS(TblPainData[Assessment Date],"&gt;="&amp;B24,TblPainData[Assessment Date],"&lt;="&amp;C24,TblPainData[Follow-up completed?],"Yes")/D24,"")</f>
        <v/>
      </c>
      <c r="I24" s="2">
        <f>COUNTIFS(TblPainData[Assessment Date],"&gt;="&amp;B24,TblPainData[Assessment Date],"&lt;="&amp;C24,TblPainData[Opioid active?],"Yes",TblPainData[Acute pain episode? (derived from assessment reason)],"Yes")</f>
        <v>0</v>
      </c>
      <c r="J24" s="2">
        <f>COUNTIFS(TblPainData[Assessment Date],"&gt;="&amp;B24,TblPainData[Assessment Date],"&lt;="&amp;C24,TblPainData[Opioid review flag],"Review due")+COUNTIFS(TblPainData[Assessment Date],"&gt;="&amp;B24,TblPainData[Assessment Date],"&lt;="&amp;C24,TblPainData[Opioid review flag],"Escalate review")</f>
        <v>0</v>
      </c>
      <c r="K24" s="2">
        <f>COUNTIFS(TblPainData[Assessment Date],"&gt;="&amp;B24,TblPainData[Assessment Date],"&lt;="&amp;C24,TblPainData[Sedation flag],"Sedation review")</f>
        <v>0</v>
      </c>
      <c r="L24" s="18" t="str">
        <f>IFERROR(AVERAGEIFS(TblPainData[Pain score change from baseline],TblPainData[Assessment Date],"&gt;="&amp;B24,TblPainData[Assessment Date],"&lt;="&amp;C24),"")</f>
        <v/>
      </c>
    </row>
    <row r="25" spans="1:12">
      <c r="A25" s="2">
        <v>23</v>
      </c>
      <c r="B25" s="17">
        <f>Settings!$B$10+7*(A25-1)</f>
        <v>46377</v>
      </c>
      <c r="C25" s="17">
        <f t="shared" si="0"/>
        <v>46383</v>
      </c>
      <c r="D25" s="2">
        <f>COUNTIFS(TblPainData[Assessment Date],"&gt;="&amp;B25,TblPainData[Assessment Date],"&lt;="&amp;C25)</f>
        <v>0</v>
      </c>
      <c r="E25" s="2" t="str">
        <f>IF(D25 = 0, "", COUNTA(_xlfn.UNIQUE(_xlfn._xlws.FILTER(TblPainData[Resident ID], (TblPainData[[#This Row],[Assessment Date]] &gt;= B25) * (TblPainData[[#This Row],[Assessment Date]] &lt;= C25) * (TblPainData[[#This Row],[Resident ID]] &lt;&gt; "")))))</f>
        <v/>
      </c>
      <c r="F25" s="18" t="str">
        <f>IFERROR(AVERAGEIFS(TblPainData[Final 0-10 pain score used],TblPainData[Assessment Date],"&gt;="&amp;B25,TblPainData[Assessment Date],"&lt;="&amp;C25),"")</f>
        <v/>
      </c>
      <c r="G25" s="19" t="str">
        <f>IFERROR(COUNTIFS(TblPainData[Assessment Date],"&gt;="&amp;B25,TblPainData[Assessment Date],"&lt;="&amp;C25,TblPainData[Pain category],"Moderate/severe")/D25,"")</f>
        <v/>
      </c>
      <c r="H25" s="19" t="str">
        <f>IFERROR(COUNTIFS(TblPainData[Assessment Date],"&gt;="&amp;B25,TblPainData[Assessment Date],"&lt;="&amp;C25,TblPainData[Follow-up completed?],"Yes")/D25,"")</f>
        <v/>
      </c>
      <c r="I25" s="2">
        <f>COUNTIFS(TblPainData[Assessment Date],"&gt;="&amp;B25,TblPainData[Assessment Date],"&lt;="&amp;C25,TblPainData[Opioid active?],"Yes",TblPainData[Acute pain episode? (derived from assessment reason)],"Yes")</f>
        <v>0</v>
      </c>
      <c r="J25" s="2">
        <f>COUNTIFS(TblPainData[Assessment Date],"&gt;="&amp;B25,TblPainData[Assessment Date],"&lt;="&amp;C25,TblPainData[Opioid review flag],"Review due")+COUNTIFS(TblPainData[Assessment Date],"&gt;="&amp;B25,TblPainData[Assessment Date],"&lt;="&amp;C25,TblPainData[Opioid review flag],"Escalate review")</f>
        <v>0</v>
      </c>
      <c r="K25" s="2">
        <f>COUNTIFS(TblPainData[Assessment Date],"&gt;="&amp;B25,TblPainData[Assessment Date],"&lt;="&amp;C25,TblPainData[Sedation flag],"Sedation review")</f>
        <v>0</v>
      </c>
      <c r="L25" s="18" t="str">
        <f>IFERROR(AVERAGEIFS(TblPainData[Pain score change from baseline],TblPainData[Assessment Date],"&gt;="&amp;B25,TblPainData[Assessment Date],"&lt;="&amp;C25),"")</f>
        <v/>
      </c>
    </row>
    <row r="26" spans="1:12">
      <c r="A26" s="2">
        <v>24</v>
      </c>
      <c r="B26" s="17">
        <f>Settings!$B$10+7*(A26-1)</f>
        <v>46384</v>
      </c>
      <c r="C26" s="17">
        <f t="shared" si="0"/>
        <v>46390</v>
      </c>
      <c r="D26" s="2">
        <f>COUNTIFS(TblPainData[Assessment Date],"&gt;="&amp;B26,TblPainData[Assessment Date],"&lt;="&amp;C26)</f>
        <v>0</v>
      </c>
      <c r="E26" s="2" t="str">
        <f>IF(D26 = 0, "", COUNTA(_xlfn.UNIQUE(_xlfn._xlws.FILTER(TblPainData[Resident ID], (TblPainData[[#This Row],[Assessment Date]] &gt;= B26) * (TblPainData[[#This Row],[Assessment Date]] &lt;= C26) * (TblPainData[[#This Row],[Resident ID]] &lt;&gt; "")))))</f>
        <v/>
      </c>
      <c r="F26" s="18" t="str">
        <f>IFERROR(AVERAGEIFS(TblPainData[Final 0-10 pain score used],TblPainData[Assessment Date],"&gt;="&amp;B26,TblPainData[Assessment Date],"&lt;="&amp;C26),"")</f>
        <v/>
      </c>
      <c r="G26" s="19" t="str">
        <f>IFERROR(COUNTIFS(TblPainData[Assessment Date],"&gt;="&amp;B26,TblPainData[Assessment Date],"&lt;="&amp;C26,TblPainData[Pain category],"Moderate/severe")/D26,"")</f>
        <v/>
      </c>
      <c r="H26" s="19" t="str">
        <f>IFERROR(COUNTIFS(TblPainData[Assessment Date],"&gt;="&amp;B26,TblPainData[Assessment Date],"&lt;="&amp;C26,TblPainData[Follow-up completed?],"Yes")/D26,"")</f>
        <v/>
      </c>
      <c r="I26" s="2">
        <f>COUNTIFS(TblPainData[Assessment Date],"&gt;="&amp;B26,TblPainData[Assessment Date],"&lt;="&amp;C26,TblPainData[Opioid active?],"Yes",TblPainData[Acute pain episode? (derived from assessment reason)],"Yes")</f>
        <v>0</v>
      </c>
      <c r="J26" s="2">
        <f>COUNTIFS(TblPainData[Assessment Date],"&gt;="&amp;B26,TblPainData[Assessment Date],"&lt;="&amp;C26,TblPainData[Opioid review flag],"Review due")+COUNTIFS(TblPainData[Assessment Date],"&gt;="&amp;B26,TblPainData[Assessment Date],"&lt;="&amp;C26,TblPainData[Opioid review flag],"Escalate review")</f>
        <v>0</v>
      </c>
      <c r="K26" s="2">
        <f>COUNTIFS(TblPainData[Assessment Date],"&gt;="&amp;B26,TblPainData[Assessment Date],"&lt;="&amp;C26,TblPainData[Sedation flag],"Sedation review")</f>
        <v>0</v>
      </c>
      <c r="L26" s="18" t="str">
        <f>IFERROR(AVERAGEIFS(TblPainData[Pain score change from baseline],TblPainData[Assessment Date],"&gt;="&amp;B26,TblPainData[Assessment Date],"&lt;="&amp;C26),"")</f>
        <v/>
      </c>
    </row>
    <row r="27" spans="1:12">
      <c r="A27" s="2">
        <v>25</v>
      </c>
      <c r="B27" s="17">
        <f>Settings!$B$10+7*(A27-1)</f>
        <v>46391</v>
      </c>
      <c r="C27" s="17">
        <f t="shared" si="0"/>
        <v>46397</v>
      </c>
      <c r="D27" s="2">
        <f>COUNTIFS(TblPainData[Assessment Date],"&gt;="&amp;B27,TblPainData[Assessment Date],"&lt;="&amp;C27)</f>
        <v>0</v>
      </c>
      <c r="E27" s="2" t="str">
        <f>IF(D27 = 0, "", COUNTA(_xlfn.UNIQUE(_xlfn._xlws.FILTER(TblPainData[Resident ID], (TblPainData[[#This Row],[Assessment Date]] &gt;= B27) * (TblPainData[[#This Row],[Assessment Date]] &lt;= C27) * (TblPainData[[#This Row],[Resident ID]] &lt;&gt; "")))))</f>
        <v/>
      </c>
      <c r="F27" s="18" t="str">
        <f>IFERROR(AVERAGEIFS(TblPainData[Final 0-10 pain score used],TblPainData[Assessment Date],"&gt;="&amp;B27,TblPainData[Assessment Date],"&lt;="&amp;C27),"")</f>
        <v/>
      </c>
      <c r="G27" s="19" t="str">
        <f>IFERROR(COUNTIFS(TblPainData[Assessment Date],"&gt;="&amp;B27,TblPainData[Assessment Date],"&lt;="&amp;C27,TblPainData[Pain category],"Moderate/severe")/D27,"")</f>
        <v/>
      </c>
      <c r="H27" s="19" t="str">
        <f>IFERROR(COUNTIFS(TblPainData[Assessment Date],"&gt;="&amp;B27,TblPainData[Assessment Date],"&lt;="&amp;C27,TblPainData[Follow-up completed?],"Yes")/D27,"")</f>
        <v/>
      </c>
      <c r="I27" s="2">
        <f>COUNTIFS(TblPainData[Assessment Date],"&gt;="&amp;B27,TblPainData[Assessment Date],"&lt;="&amp;C27,TblPainData[Opioid active?],"Yes",TblPainData[Acute pain episode? (derived from assessment reason)],"Yes")</f>
        <v>0</v>
      </c>
      <c r="J27" s="2">
        <f>COUNTIFS(TblPainData[Assessment Date],"&gt;="&amp;B27,TblPainData[Assessment Date],"&lt;="&amp;C27,TblPainData[Opioid review flag],"Review due")+COUNTIFS(TblPainData[Assessment Date],"&gt;="&amp;B27,TblPainData[Assessment Date],"&lt;="&amp;C27,TblPainData[Opioid review flag],"Escalate review")</f>
        <v>0</v>
      </c>
      <c r="K27" s="2">
        <f>COUNTIFS(TblPainData[Assessment Date],"&gt;="&amp;B27,TblPainData[Assessment Date],"&lt;="&amp;C27,TblPainData[Sedation flag],"Sedation review")</f>
        <v>0</v>
      </c>
      <c r="L27" s="18" t="str">
        <f>IFERROR(AVERAGEIFS(TblPainData[Pain score change from baseline],TblPainData[Assessment Date],"&gt;="&amp;B27,TblPainData[Assessment Date],"&lt;="&amp;C27),"")</f>
        <v/>
      </c>
    </row>
    <row r="28" spans="1:12">
      <c r="A28" s="2">
        <v>26</v>
      </c>
      <c r="B28" s="17">
        <f>Settings!$B$10+7*(A28-1)</f>
        <v>46398</v>
      </c>
      <c r="C28" s="17">
        <f t="shared" si="0"/>
        <v>46404</v>
      </c>
      <c r="D28" s="2">
        <f>COUNTIFS(TblPainData[Assessment Date],"&gt;="&amp;B28,TblPainData[Assessment Date],"&lt;="&amp;C28)</f>
        <v>0</v>
      </c>
      <c r="E28" s="2" t="str">
        <f>IF(D28 = 0, "", COUNTA(_xlfn.UNIQUE(_xlfn._xlws.FILTER(TblPainData[Resident ID], (TblPainData[[#This Row],[Assessment Date]] &gt;= B28) * (TblPainData[[#This Row],[Assessment Date]] &lt;= C28) * (TblPainData[[#This Row],[Resident ID]] &lt;&gt; "")))))</f>
        <v/>
      </c>
      <c r="F28" s="18" t="str">
        <f>IFERROR(AVERAGEIFS(TblPainData[Final 0-10 pain score used],TblPainData[Assessment Date],"&gt;="&amp;B28,TblPainData[Assessment Date],"&lt;="&amp;C28),"")</f>
        <v/>
      </c>
      <c r="G28" s="19" t="str">
        <f>IFERROR(COUNTIFS(TblPainData[Assessment Date],"&gt;="&amp;B28,TblPainData[Assessment Date],"&lt;="&amp;C28,TblPainData[Pain category],"Moderate/severe")/D28,"")</f>
        <v/>
      </c>
      <c r="H28" s="19" t="str">
        <f>IFERROR(COUNTIFS(TblPainData[Assessment Date],"&gt;="&amp;B28,TblPainData[Assessment Date],"&lt;="&amp;C28,TblPainData[Follow-up completed?],"Yes")/D28,"")</f>
        <v/>
      </c>
      <c r="I28" s="2">
        <f>COUNTIFS(TblPainData[Assessment Date],"&gt;="&amp;B28,TblPainData[Assessment Date],"&lt;="&amp;C28,TblPainData[Opioid active?],"Yes",TblPainData[Acute pain episode? (derived from assessment reason)],"Yes")</f>
        <v>0</v>
      </c>
      <c r="J28" s="2">
        <f>COUNTIFS(TblPainData[Assessment Date],"&gt;="&amp;B28,TblPainData[Assessment Date],"&lt;="&amp;C28,TblPainData[Opioid review flag],"Review due")+COUNTIFS(TblPainData[Assessment Date],"&gt;="&amp;B28,TblPainData[Assessment Date],"&lt;="&amp;C28,TblPainData[Opioid review flag],"Escalate review")</f>
        <v>0</v>
      </c>
      <c r="K28" s="2">
        <f>COUNTIFS(TblPainData[Assessment Date],"&gt;="&amp;B28,TblPainData[Assessment Date],"&lt;="&amp;C28,TblPainData[Sedation flag],"Sedation review")</f>
        <v>0</v>
      </c>
      <c r="L28" s="18" t="str">
        <f>IFERROR(AVERAGEIFS(TblPainData[Pain score change from baseline],TblPainData[Assessment Date],"&gt;="&amp;B28,TblPainData[Assessment Date],"&lt;="&amp;C28),"")</f>
        <v/>
      </c>
    </row>
    <row r="29" spans="1:12">
      <c r="A29" s="2">
        <v>27</v>
      </c>
      <c r="B29" s="17">
        <f>Settings!$B$10+7*(A29-1)</f>
        <v>46405</v>
      </c>
      <c r="C29" s="17">
        <f t="shared" si="0"/>
        <v>46411</v>
      </c>
      <c r="D29" s="2">
        <f>COUNTIFS(TblPainData[Assessment Date],"&gt;="&amp;B29,TblPainData[Assessment Date],"&lt;="&amp;C29)</f>
        <v>0</v>
      </c>
      <c r="E29" s="2" t="str">
        <f>IF(D29 = 0, "", COUNTA(_xlfn.UNIQUE(_xlfn._xlws.FILTER(TblPainData[Resident ID], (TblPainData[[#This Row],[Assessment Date]] &gt;= B29) * (TblPainData[[#This Row],[Assessment Date]] &lt;= C29) * (TblPainData[[#This Row],[Resident ID]] &lt;&gt; "")))))</f>
        <v/>
      </c>
      <c r="F29" s="18" t="str">
        <f>IFERROR(AVERAGEIFS(TblPainData[Final 0-10 pain score used],TblPainData[Assessment Date],"&gt;="&amp;B29,TblPainData[Assessment Date],"&lt;="&amp;C29),"")</f>
        <v/>
      </c>
      <c r="G29" s="19" t="str">
        <f>IFERROR(COUNTIFS(TblPainData[Assessment Date],"&gt;="&amp;B29,TblPainData[Assessment Date],"&lt;="&amp;C29,TblPainData[Pain category],"Moderate/severe")/D29,"")</f>
        <v/>
      </c>
      <c r="H29" s="19" t="str">
        <f>IFERROR(COUNTIFS(TblPainData[Assessment Date],"&gt;="&amp;B29,TblPainData[Assessment Date],"&lt;="&amp;C29,TblPainData[Follow-up completed?],"Yes")/D29,"")</f>
        <v/>
      </c>
      <c r="I29" s="2">
        <f>COUNTIFS(TblPainData[Assessment Date],"&gt;="&amp;B29,TblPainData[Assessment Date],"&lt;="&amp;C29,TblPainData[Opioid active?],"Yes",TblPainData[Acute pain episode? (derived from assessment reason)],"Yes")</f>
        <v>0</v>
      </c>
      <c r="J29" s="2">
        <f>COUNTIFS(TblPainData[Assessment Date],"&gt;="&amp;B29,TblPainData[Assessment Date],"&lt;="&amp;C29,TblPainData[Opioid review flag],"Review due")+COUNTIFS(TblPainData[Assessment Date],"&gt;="&amp;B29,TblPainData[Assessment Date],"&lt;="&amp;C29,TblPainData[Opioid review flag],"Escalate review")</f>
        <v>0</v>
      </c>
      <c r="K29" s="2">
        <f>COUNTIFS(TblPainData[Assessment Date],"&gt;="&amp;B29,TblPainData[Assessment Date],"&lt;="&amp;C29,TblPainData[Sedation flag],"Sedation review")</f>
        <v>0</v>
      </c>
      <c r="L29" s="18" t="str">
        <f>IFERROR(AVERAGEIFS(TblPainData[Pain score change from baseline],TblPainData[Assessment Date],"&gt;="&amp;B29,TblPainData[Assessment Date],"&lt;="&amp;C29),"")</f>
        <v/>
      </c>
    </row>
    <row r="30" spans="1:12">
      <c r="A30" s="2">
        <v>28</v>
      </c>
      <c r="B30" s="17">
        <f>Settings!$B$10+7*(A30-1)</f>
        <v>46412</v>
      </c>
      <c r="C30" s="17">
        <f t="shared" si="0"/>
        <v>46418</v>
      </c>
      <c r="D30" s="2">
        <f>COUNTIFS(TblPainData[Assessment Date],"&gt;="&amp;B30,TblPainData[Assessment Date],"&lt;="&amp;C30)</f>
        <v>0</v>
      </c>
      <c r="E30" s="2" t="str">
        <f>IF(D30 = 0, "", COUNTA(_xlfn.UNIQUE(_xlfn._xlws.FILTER(TblPainData[Resident ID], (TblPainData[[#This Row],[Assessment Date]] &gt;= B30) * (TblPainData[[#This Row],[Assessment Date]] &lt;= C30) * (TblPainData[[#This Row],[Resident ID]] &lt;&gt; "")))))</f>
        <v/>
      </c>
      <c r="F30" s="18" t="str">
        <f>IFERROR(AVERAGEIFS(TblPainData[Final 0-10 pain score used],TblPainData[Assessment Date],"&gt;="&amp;B30,TblPainData[Assessment Date],"&lt;="&amp;C30),"")</f>
        <v/>
      </c>
      <c r="G30" s="19" t="str">
        <f>IFERROR(COUNTIFS(TblPainData[Assessment Date],"&gt;="&amp;B30,TblPainData[Assessment Date],"&lt;="&amp;C30,TblPainData[Pain category],"Moderate/severe")/D30,"")</f>
        <v/>
      </c>
      <c r="H30" s="19" t="str">
        <f>IFERROR(COUNTIFS(TblPainData[Assessment Date],"&gt;="&amp;B30,TblPainData[Assessment Date],"&lt;="&amp;C30,TblPainData[Follow-up completed?],"Yes")/D30,"")</f>
        <v/>
      </c>
      <c r="I30" s="2">
        <f>COUNTIFS(TblPainData[Assessment Date],"&gt;="&amp;B30,TblPainData[Assessment Date],"&lt;="&amp;C30,TblPainData[Opioid active?],"Yes",TblPainData[Acute pain episode? (derived from assessment reason)],"Yes")</f>
        <v>0</v>
      </c>
      <c r="J30" s="2">
        <f>COUNTIFS(TblPainData[Assessment Date],"&gt;="&amp;B30,TblPainData[Assessment Date],"&lt;="&amp;C30,TblPainData[Opioid review flag],"Review due")+COUNTIFS(TblPainData[Assessment Date],"&gt;="&amp;B30,TblPainData[Assessment Date],"&lt;="&amp;C30,TblPainData[Opioid review flag],"Escalate review")</f>
        <v>0</v>
      </c>
      <c r="K30" s="2">
        <f>COUNTIFS(TblPainData[Assessment Date],"&gt;="&amp;B30,TblPainData[Assessment Date],"&lt;="&amp;C30,TblPainData[Sedation flag],"Sedation review")</f>
        <v>0</v>
      </c>
      <c r="L30" s="18" t="str">
        <f>IFERROR(AVERAGEIFS(TblPainData[Pain score change from baseline],TblPainData[Assessment Date],"&gt;="&amp;B30,TblPainData[Assessment Date],"&lt;="&amp;C30),"")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7"/>
  <sheetViews>
    <sheetView showGridLines="0" workbookViewId="0"/>
  </sheetViews>
  <sheetFormatPr defaultRowHeight="14.45"/>
  <cols>
    <col min="1" max="1" width="20" customWidth="1"/>
    <col min="3" max="3" width="20" customWidth="1"/>
    <col min="5" max="5" width="20" customWidth="1"/>
    <col min="7" max="7" width="20" customWidth="1"/>
    <col min="9" max="9" width="20" customWidth="1"/>
  </cols>
  <sheetData>
    <row r="1" spans="1:9" ht="23.45">
      <c r="A1" s="1" t="s">
        <v>196</v>
      </c>
      <c r="B1" s="2"/>
      <c r="C1" s="2"/>
      <c r="D1" s="2"/>
      <c r="E1" s="2"/>
      <c r="F1" s="2"/>
      <c r="G1" s="2"/>
      <c r="H1" s="2"/>
      <c r="I1" s="2"/>
    </row>
    <row r="2" spans="1:9">
      <c r="A2" s="2"/>
      <c r="B2" s="2"/>
      <c r="C2" s="2"/>
      <c r="D2" s="2"/>
      <c r="E2" s="2"/>
      <c r="F2" s="2"/>
      <c r="G2" s="2"/>
      <c r="H2" s="2"/>
      <c r="I2" s="2"/>
    </row>
    <row r="3" spans="1:9" ht="28.9">
      <c r="A3" s="20" t="s">
        <v>197</v>
      </c>
      <c r="B3" s="2"/>
      <c r="C3" s="20" t="s">
        <v>198</v>
      </c>
      <c r="D3" s="2"/>
      <c r="E3" s="20" t="s">
        <v>190</v>
      </c>
      <c r="F3" s="2"/>
      <c r="G3" s="20" t="s">
        <v>193</v>
      </c>
      <c r="H3" s="2"/>
      <c r="I3" s="20" t="s">
        <v>194</v>
      </c>
    </row>
    <row r="4" spans="1:9" ht="18">
      <c r="A4" s="21">
        <f>COUNTIFS('Full Data'!$B$2:$B$301,"?*",'Full Data'!$D$2:$D$301,"&gt;0")</f>
        <v>0</v>
      </c>
      <c r="B4" s="2"/>
      <c r="C4" s="22" t="str">
        <f>IFERROR(AVERAGEIFS('Full Data'!$O$2:$O$301,'Full Data'!$B$2:$B$301,"?*"),"")</f>
        <v/>
      </c>
      <c r="D4" s="2"/>
      <c r="E4" s="23">
        <f>IFERROR(COUNTIFS('Full Data'!$P$2:$P$301,"Moderate/severe",'Full Data'!$B$2:$B$301,"?*")/COUNTIF('Full Data'!$B$2:$B$301,"?*"),0)</f>
        <v>0</v>
      </c>
      <c r="F4" s="2"/>
      <c r="G4" s="21">
        <f>COUNTIFS('Full Data'!$AA$2:$AA$301,"&lt;&gt;Not needed",'Full Data'!$B$2:$B$301,"?*")</f>
        <v>0</v>
      </c>
      <c r="H4" s="2"/>
      <c r="I4" s="21">
        <f>COUNTIFS('Full Data'!$AD$2:$AD$301,"Sedation review",'Full Data'!$B$2:$B$301,"?*")</f>
        <v>0</v>
      </c>
    </row>
    <row r="5" spans="1:9">
      <c r="A5" s="2"/>
      <c r="B5" s="2"/>
      <c r="C5" s="2"/>
      <c r="D5" s="2"/>
      <c r="E5" s="2"/>
      <c r="F5" s="2"/>
      <c r="G5" s="2"/>
      <c r="H5" s="2"/>
      <c r="I5" s="2"/>
    </row>
    <row r="6" spans="1:9">
      <c r="A6" s="2"/>
      <c r="B6" s="2"/>
      <c r="C6" s="2"/>
      <c r="D6" s="2"/>
      <c r="E6" s="2"/>
      <c r="F6" s="2"/>
      <c r="G6" s="2"/>
      <c r="H6" s="2"/>
      <c r="I6" s="2"/>
    </row>
    <row r="7" spans="1:9">
      <c r="A7" s="35" t="s">
        <v>199</v>
      </c>
      <c r="B7" s="39"/>
      <c r="C7" s="39"/>
      <c r="D7" s="39"/>
      <c r="E7" s="39"/>
      <c r="F7" s="39"/>
      <c r="G7" s="39"/>
      <c r="H7" s="39"/>
      <c r="I7" s="39"/>
    </row>
  </sheetData>
  <mergeCells count="1">
    <mergeCell ref="A7:I7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8"/>
  <sheetViews>
    <sheetView showGridLines="0" workbookViewId="0"/>
  </sheetViews>
  <sheetFormatPr defaultRowHeight="14.45"/>
  <cols>
    <col min="1" max="1" width="35" customWidth="1"/>
    <col min="2" max="2" width="70" customWidth="1"/>
    <col min="3" max="3" width="100" customWidth="1"/>
  </cols>
  <sheetData>
    <row r="1" spans="1:3" ht="21">
      <c r="A1" s="24" t="s">
        <v>200</v>
      </c>
      <c r="B1" s="13"/>
      <c r="C1" s="13"/>
    </row>
    <row r="2" spans="1:3">
      <c r="A2" s="12" t="s">
        <v>201</v>
      </c>
      <c r="B2" s="12" t="s">
        <v>202</v>
      </c>
      <c r="C2" s="12" t="s">
        <v>203</v>
      </c>
    </row>
    <row r="3" spans="1:3" ht="28.9">
      <c r="A3" s="13" t="s">
        <v>204</v>
      </c>
      <c r="B3" s="13" t="s">
        <v>205</v>
      </c>
      <c r="C3" s="13" t="s">
        <v>206</v>
      </c>
    </row>
    <row r="4" spans="1:3" ht="28.9">
      <c r="A4" s="13" t="s">
        <v>207</v>
      </c>
      <c r="B4" s="13" t="s">
        <v>208</v>
      </c>
      <c r="C4" s="13" t="s">
        <v>209</v>
      </c>
    </row>
    <row r="5" spans="1:3">
      <c r="A5" s="13" t="s">
        <v>210</v>
      </c>
      <c r="B5" s="13" t="s">
        <v>211</v>
      </c>
      <c r="C5" s="13" t="s">
        <v>212</v>
      </c>
    </row>
    <row r="6" spans="1:3" ht="28.9">
      <c r="A6" s="13" t="s">
        <v>213</v>
      </c>
      <c r="B6" s="13" t="s">
        <v>214</v>
      </c>
      <c r="C6" s="13" t="s">
        <v>215</v>
      </c>
    </row>
    <row r="7" spans="1:3">
      <c r="A7" s="13" t="s">
        <v>216</v>
      </c>
      <c r="B7" s="13" t="s">
        <v>217</v>
      </c>
      <c r="C7" s="13" t="s">
        <v>218</v>
      </c>
    </row>
    <row r="8" spans="1:3" ht="28.9">
      <c r="A8" s="13" t="s">
        <v>219</v>
      </c>
      <c r="B8" s="13" t="s">
        <v>220</v>
      </c>
      <c r="C8" s="13" t="s">
        <v>221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86c1191-11b8-4fca-b224-d3932192017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62EC00DA3F534F9B2E679E34FE4A79" ma:contentTypeVersion="15" ma:contentTypeDescription="Create a new document." ma:contentTypeScope="" ma:versionID="662340a7c66fcbcaa6d74714ba855fdc">
  <xsd:schema xmlns:xsd="http://www.w3.org/2001/XMLSchema" xmlns:xs="http://www.w3.org/2001/XMLSchema" xmlns:p="http://schemas.microsoft.com/office/2006/metadata/properties" xmlns:ns3="e86c1191-11b8-4fca-b224-d39321920170" xmlns:ns4="1d52efc0-ecc8-4b19-a7fd-bd4db3a3be66" targetNamespace="http://schemas.microsoft.com/office/2006/metadata/properties" ma:root="true" ma:fieldsID="7df66d99227b4e9784fe9927f8b27be9" ns3:_="" ns4:_="">
    <xsd:import namespace="e86c1191-11b8-4fca-b224-d39321920170"/>
    <xsd:import namespace="1d52efc0-ecc8-4b19-a7fd-bd4db3a3be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6c1191-11b8-4fca-b224-d393219201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52efc0-ecc8-4b19-a7fd-bd4db3a3be6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2566DB-B5C8-4947-B088-3B43DE352798}"/>
</file>

<file path=customXml/itemProps2.xml><?xml version="1.0" encoding="utf-8"?>
<ds:datastoreItem xmlns:ds="http://schemas.openxmlformats.org/officeDocument/2006/customXml" ds:itemID="{9BC54B29-F31B-43C2-A9DB-DFC8D9AEB6F4}"/>
</file>

<file path=customXml/itemProps3.xml><?xml version="1.0" encoding="utf-8"?>
<ds:datastoreItem xmlns:ds="http://schemas.openxmlformats.org/officeDocument/2006/customXml" ds:itemID="{22051BFD-3CCC-4F70-A9D0-A5B0A846F4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anurag.pandey</dc:creator>
  <cp:keywords/>
  <dc:description/>
  <cp:lastModifiedBy/>
  <cp:revision/>
  <dcterms:created xsi:type="dcterms:W3CDTF">2026-07-20T15:36:16Z</dcterms:created>
  <dcterms:modified xsi:type="dcterms:W3CDTF">2026-08-28T15:49:22Z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0x0101008962EC00DA3F534F9B2E679E34FE4A79</vt:lpwstr>
  </property>
</Properties>
</file>